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
    </mc:Choice>
  </mc:AlternateContent>
  <xr:revisionPtr revIDLastSave="0" documentId="13_ncr:1_{E98221BF-B6F3-4845-BBEE-D41C46DF7412}" xr6:coauthVersionLast="47" xr6:coauthVersionMax="47" xr10:uidLastSave="{00000000-0000-0000-0000-000000000000}"/>
  <bookViews>
    <workbookView xWindow="-120" yWindow="-120" windowWidth="29040" windowHeight="15720" xr2:uid="{00000000-000D-0000-FFFF-FFFF00000000}"/>
  </bookViews>
  <sheets>
    <sheet name="T.1 " sheetId="3" r:id="rId1"/>
    <sheet name="T.1 - zał A" sheetId="4" r:id="rId2"/>
    <sheet name="T.1 - zał B" sheetId="5" r:id="rId3"/>
    <sheet name="T.1 - zał C" sheetId="6" r:id="rId4"/>
    <sheet name="T.2" sheetId="7" r:id="rId5"/>
    <sheet name="T.3" sheetId="8" r:id="rId6"/>
    <sheet name="T.4" sheetId="9" r:id="rId7"/>
    <sheet name="T.5 " sheetId="10" r:id="rId8"/>
    <sheet name="T.6" sheetId="11" r:id="rId9"/>
    <sheet name="T.7" sheetId="12" r:id="rId10"/>
    <sheet name="T.8" sheetId="13" r:id="rId11"/>
    <sheet name="T.9" sheetId="14" r:id="rId12"/>
    <sheet name="T.10" sheetId="15" r:id="rId13"/>
    <sheet name="T.11" sheetId="16" r:id="rId14"/>
    <sheet name="T.12" sheetId="17" r:id="rId15"/>
    <sheet name="T.13" sheetId="18" r:id="rId16"/>
    <sheet name="T.13a" sheetId="1" r:id="rId17"/>
    <sheet name="T.14" sheetId="19" r:id="rId18"/>
    <sheet name="T.15" sheetId="20" r:id="rId19"/>
    <sheet name="T.16" sheetId="27" r:id="rId20"/>
    <sheet name="T.17" sheetId="28" r:id="rId21"/>
    <sheet name="T17-zał." sheetId="29" r:id="rId22"/>
    <sheet name="T17-zał. (specyfikacja I)" sheetId="30" r:id="rId23"/>
    <sheet name="T17-zał. (specyfikacja II)" sheetId="31" r:id="rId24"/>
    <sheet name="T.18" sheetId="32" r:id="rId25"/>
    <sheet name="!!! Instrukcja" sheetId="2" state="hidden" r:id="rId26"/>
  </sheets>
  <externalReferences>
    <externalReference r:id="rId27"/>
  </externalReferences>
  <definedNames>
    <definedName name="_0580" localSheetId="0">'T.1 '!$L$88:$L$106</definedName>
    <definedName name="§" localSheetId="17">'[1]T.1 '!#REF!</definedName>
    <definedName name="§" localSheetId="18">'[1]T.1 '!#REF!</definedName>
    <definedName name="§" localSheetId="6">#REF!</definedName>
    <definedName name="§" localSheetId="7">#REF!</definedName>
    <definedName name="§">#REF!</definedName>
    <definedName name="§d">#REF!</definedName>
    <definedName name="aa" localSheetId="17">'[1]T.1 '!#REF!</definedName>
    <definedName name="aa" localSheetId="18">'[1]T.1 '!#REF!</definedName>
    <definedName name="aa">#REF!</definedName>
    <definedName name="miesiące">#REF!</definedName>
    <definedName name="nazwa" localSheetId="17">'[1]T.1 '!#REF!</definedName>
    <definedName name="nazwa" localSheetId="18">'[1]T.1 '!#REF!</definedName>
    <definedName name="nazwa" localSheetId="6">#REF!</definedName>
    <definedName name="nazwa" localSheetId="7">#REF!</definedName>
    <definedName name="nazwa">#REF!</definedName>
    <definedName name="nazwad" localSheetId="17">'[1]T.1 '!#REF!</definedName>
    <definedName name="nazwad" localSheetId="18">'[1]T.1 '!#REF!</definedName>
    <definedName name="nazwad" localSheetId="6">#REF!</definedName>
    <definedName name="nazwad" localSheetId="7">#REF!</definedName>
    <definedName name="nazwad">#REF!</definedName>
    <definedName name="nazwap" localSheetId="17">'[1]T.1 '!#REF!</definedName>
    <definedName name="nazwap" localSheetId="18">'[1]T.1 '!#REF!</definedName>
    <definedName name="nazwap" localSheetId="6">#REF!</definedName>
    <definedName name="nazwap" localSheetId="7">#REF!</definedName>
    <definedName name="nazwap">#REF!</definedName>
    <definedName name="_xlnm.Print_Area" localSheetId="0">'T.1 '!$A$1:$H$86</definedName>
    <definedName name="_xlnm.Print_Area" localSheetId="1">'T.1 - zał A'!$A$1:$G$64</definedName>
    <definedName name="_xlnm.Print_Area" localSheetId="2">'T.1 - zał B'!$A$1:$U$96</definedName>
    <definedName name="_xlnm.Print_Area" localSheetId="12">T.10!$A$1:$F$38</definedName>
    <definedName name="_xlnm.Print_Area" localSheetId="13">T.11!$A$1:$F$38</definedName>
    <definedName name="_xlnm.Print_Area" localSheetId="17">T.14!$A$1:$O$40</definedName>
    <definedName name="_xlnm.Print_Area" localSheetId="20">T.17!$A$1:$F$191</definedName>
    <definedName name="_xlnm.Print_Area" localSheetId="24">T.18!$A$1:$F$172</definedName>
    <definedName name="_xlnm.Print_Area" localSheetId="4">T.2!$A$1:$I$112</definedName>
    <definedName name="_xlnm.Print_Area" localSheetId="6">T.4!$A$1:$F$42</definedName>
    <definedName name="_xlnm.Print_Area" localSheetId="7">'T.5 '!$A$1:$F$34</definedName>
    <definedName name="_xlnm.Print_Area" localSheetId="8">T.6!$A$1:$F$38</definedName>
    <definedName name="_xlnm.Print_Area" localSheetId="9">T.7!$A$1:$F$43</definedName>
    <definedName name="_xlnm.Print_Area" localSheetId="11">T.9!$A$1:$F$41</definedName>
    <definedName name="_xlnm.Print_Area" localSheetId="21">'T17-zał.'!$A$1:$M$50</definedName>
    <definedName name="paragraf" localSheetId="17">'[1]T.1 '!#REF!</definedName>
    <definedName name="paragraf" localSheetId="18">'[1]T.1 '!#REF!</definedName>
    <definedName name="paragraf" localSheetId="6">#REF!</definedName>
    <definedName name="paragraf" localSheetId="7">#REF!</definedName>
    <definedName name="paragraf">#REF!</definedName>
    <definedName name="paragrafd" localSheetId="17">'[1]T.1 '!#REF!</definedName>
    <definedName name="paragrafd" localSheetId="18">'[1]T.1 '!#REF!</definedName>
    <definedName name="paragrafd" localSheetId="6">#REF!</definedName>
    <definedName name="paragrafd" localSheetId="7">#REF!</definedName>
    <definedName name="paragrafd">#REF!</definedName>
    <definedName name="T" localSheetId="17">#REF!</definedName>
    <definedName name="T" localSheetId="18">#REF!</definedName>
    <definedName name="T" localSheetId="6">#REF!</definedName>
    <definedName name="T" localSheetId="7">#REF!</definedName>
    <definedName name="T">#REF!</definedName>
    <definedName name="T.15" localSheetId="17">#REF!</definedName>
    <definedName name="T.15" localSheetId="18">#REF!</definedName>
    <definedName name="T.15">#REF!</definedName>
    <definedName name="T.4" localSheetId="17">'[1]T.1 '!#REF!</definedName>
    <definedName name="T.4" localSheetId="18">'[1]T.1 '!#REF!</definedName>
    <definedName name="T.4">#REF!</definedName>
    <definedName name="_xlnm.Print_Titles" localSheetId="0">'T.1 '!$11:$14</definedName>
    <definedName name="_xlnm.Print_Titles" localSheetId="3">'T.1 - zał C'!$5:$5</definedName>
    <definedName name="_xlnm.Print_Titles" localSheetId="19">T.16!$10:$12</definedName>
    <definedName name="_xlnm.Print_Titles" localSheetId="20">T.17!$12:$14</definedName>
    <definedName name="_xlnm.Print_Titles" localSheetId="24">T.18!$10:$12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2" i="32" l="1"/>
  <c r="F160" i="32"/>
  <c r="F159" i="32"/>
  <c r="F157" i="32"/>
  <c r="F156" i="32"/>
  <c r="E155" i="32"/>
  <c r="F155" i="32" s="1"/>
  <c r="D155" i="32"/>
  <c r="D147" i="32" s="1"/>
  <c r="C155" i="32"/>
  <c r="F154" i="32"/>
  <c r="F153" i="32"/>
  <c r="F152" i="32"/>
  <c r="F151" i="32"/>
  <c r="F150" i="32"/>
  <c r="E149" i="32"/>
  <c r="E147" i="32" s="1"/>
  <c r="D149" i="32"/>
  <c r="C149" i="32"/>
  <c r="F148" i="32"/>
  <c r="C147" i="32"/>
  <c r="F144" i="32"/>
  <c r="F143" i="32"/>
  <c r="F142" i="32"/>
  <c r="F141" i="32"/>
  <c r="F140" i="32"/>
  <c r="F139" i="32"/>
  <c r="F138" i="32"/>
  <c r="F137" i="32"/>
  <c r="E136" i="32"/>
  <c r="D136" i="32"/>
  <c r="D145" i="32" s="1"/>
  <c r="C136" i="32"/>
  <c r="C145" i="32" s="1"/>
  <c r="F129" i="32"/>
  <c r="F125" i="32" s="1"/>
  <c r="F128" i="32"/>
  <c r="F127" i="32"/>
  <c r="F126" i="32"/>
  <c r="E125" i="32"/>
  <c r="D125" i="32"/>
  <c r="C125" i="32"/>
  <c r="F118" i="32"/>
  <c r="F117" i="32"/>
  <c r="F116" i="32"/>
  <c r="F115" i="32"/>
  <c r="F114" i="32"/>
  <c r="E113" i="32"/>
  <c r="F113" i="32" s="1"/>
  <c r="D113" i="32"/>
  <c r="C113" i="32"/>
  <c r="F111" i="32"/>
  <c r="F110" i="32"/>
  <c r="F109" i="32"/>
  <c r="F108" i="32"/>
  <c r="E107" i="32"/>
  <c r="F107" i="32" s="1"/>
  <c r="D107" i="32"/>
  <c r="C107" i="32"/>
  <c r="F104" i="32"/>
  <c r="F101" i="32"/>
  <c r="F100" i="32"/>
  <c r="F99" i="32"/>
  <c r="F98" i="32"/>
  <c r="E97" i="32"/>
  <c r="D97" i="32"/>
  <c r="C97" i="32"/>
  <c r="F96" i="32"/>
  <c r="F95" i="32"/>
  <c r="F94" i="32"/>
  <c r="E93" i="32"/>
  <c r="F93" i="32" s="1"/>
  <c r="D93" i="32"/>
  <c r="C93" i="32"/>
  <c r="F92" i="32"/>
  <c r="F91" i="32"/>
  <c r="E90" i="32"/>
  <c r="F90" i="32" s="1"/>
  <c r="D90" i="32"/>
  <c r="C90" i="32"/>
  <c r="F89" i="32"/>
  <c r="F88" i="32"/>
  <c r="F87" i="32"/>
  <c r="F86" i="32"/>
  <c r="E85" i="32"/>
  <c r="D85" i="32"/>
  <c r="C85" i="32"/>
  <c r="F84" i="32"/>
  <c r="F83" i="32"/>
  <c r="F82" i="32"/>
  <c r="F81" i="32"/>
  <c r="E80" i="32"/>
  <c r="D80" i="32"/>
  <c r="C80" i="32"/>
  <c r="F79" i="32"/>
  <c r="F78" i="32"/>
  <c r="F77" i="32"/>
  <c r="E77" i="32"/>
  <c r="D77" i="32"/>
  <c r="C77" i="32"/>
  <c r="F76" i="32"/>
  <c r="F75" i="32"/>
  <c r="E74" i="32"/>
  <c r="F74" i="32" s="1"/>
  <c r="D74" i="32"/>
  <c r="C74" i="32"/>
  <c r="F73" i="32"/>
  <c r="F72" i="32"/>
  <c r="F71" i="32"/>
  <c r="F70" i="32"/>
  <c r="E70" i="32"/>
  <c r="D70" i="32"/>
  <c r="C70" i="32"/>
  <c r="F69" i="32"/>
  <c r="F68" i="32"/>
  <c r="F67" i="32"/>
  <c r="E66" i="32"/>
  <c r="F66" i="32" s="1"/>
  <c r="D66" i="32"/>
  <c r="C66" i="32"/>
  <c r="F65" i="32"/>
  <c r="F64" i="32"/>
  <c r="F63" i="32"/>
  <c r="F62" i="32"/>
  <c r="F61" i="32"/>
  <c r="F60" i="32"/>
  <c r="E60" i="32"/>
  <c r="D60" i="32"/>
  <c r="C60" i="32"/>
  <c r="F59" i="32"/>
  <c r="F58" i="32"/>
  <c r="F57" i="32"/>
  <c r="F56" i="32"/>
  <c r="F55" i="32"/>
  <c r="E54" i="32"/>
  <c r="F54" i="32" s="1"/>
  <c r="D54" i="32"/>
  <c r="C54" i="32"/>
  <c r="F53" i="32"/>
  <c r="F52" i="32"/>
  <c r="F51" i="32"/>
  <c r="F50" i="32"/>
  <c r="E49" i="32"/>
  <c r="D49" i="32"/>
  <c r="C49" i="32"/>
  <c r="D48" i="32"/>
  <c r="C48" i="32"/>
  <c r="C42" i="32" s="1"/>
  <c r="F47" i="32"/>
  <c r="F46" i="32"/>
  <c r="F45" i="32"/>
  <c r="E44" i="32"/>
  <c r="D44" i="32"/>
  <c r="F44" i="32" s="1"/>
  <c r="C44" i="32"/>
  <c r="D42" i="32"/>
  <c r="F40" i="32"/>
  <c r="F39" i="32"/>
  <c r="F38" i="32"/>
  <c r="E37" i="32"/>
  <c r="D37" i="32"/>
  <c r="C37" i="32"/>
  <c r="F36" i="32"/>
  <c r="F35" i="32"/>
  <c r="F34" i="32"/>
  <c r="F33" i="32"/>
  <c r="F32" i="32"/>
  <c r="F31" i="32"/>
  <c r="E30" i="32"/>
  <c r="E28" i="32" s="1"/>
  <c r="F28" i="32" s="1"/>
  <c r="D30" i="32"/>
  <c r="C30" i="32"/>
  <c r="F29" i="32"/>
  <c r="D28" i="32"/>
  <c r="C28" i="32"/>
  <c r="F27" i="32"/>
  <c r="F26" i="32"/>
  <c r="F25" i="32"/>
  <c r="F24" i="32"/>
  <c r="F23" i="32"/>
  <c r="F22" i="32"/>
  <c r="F21" i="32"/>
  <c r="F20" i="32"/>
  <c r="F19" i="32"/>
  <c r="F18" i="32"/>
  <c r="E18" i="32"/>
  <c r="D18" i="32"/>
  <c r="C18" i="32"/>
  <c r="C15" i="32" s="1"/>
  <c r="F17" i="32"/>
  <c r="F16" i="32"/>
  <c r="E15" i="32"/>
  <c r="D15" i="32"/>
  <c r="D14" i="32"/>
  <c r="D103" i="32" s="1"/>
  <c r="D105" i="32" s="1"/>
  <c r="C14" i="32"/>
  <c r="R133" i="31"/>
  <c r="Q133" i="31"/>
  <c r="P134" i="31" s="1"/>
  <c r="O133" i="31"/>
  <c r="N133" i="31"/>
  <c r="G23" i="29" s="1"/>
  <c r="M133" i="31"/>
  <c r="L134" i="31" s="1"/>
  <c r="K133" i="31"/>
  <c r="J133" i="31"/>
  <c r="I133" i="31"/>
  <c r="H133" i="31"/>
  <c r="G133" i="31"/>
  <c r="F133" i="31"/>
  <c r="E133" i="31"/>
  <c r="D134" i="31" s="1"/>
  <c r="C133" i="31"/>
  <c r="P132" i="31"/>
  <c r="L132" i="31"/>
  <c r="D132" i="31"/>
  <c r="S132" i="31" s="1"/>
  <c r="S131" i="31"/>
  <c r="P131" i="31"/>
  <c r="L131" i="31"/>
  <c r="D131" i="31"/>
  <c r="P130" i="31"/>
  <c r="L130" i="31"/>
  <c r="D130" i="31"/>
  <c r="S129" i="31"/>
  <c r="P129" i="31"/>
  <c r="L129" i="31"/>
  <c r="D129" i="31"/>
  <c r="P128" i="31"/>
  <c r="L128" i="31"/>
  <c r="D128" i="31"/>
  <c r="S127" i="31"/>
  <c r="P127" i="31"/>
  <c r="L127" i="31"/>
  <c r="D127" i="31"/>
  <c r="P126" i="31"/>
  <c r="L126" i="31"/>
  <c r="D126" i="31"/>
  <c r="S126" i="31" s="1"/>
  <c r="S125" i="31"/>
  <c r="P125" i="31"/>
  <c r="L125" i="31"/>
  <c r="D125" i="31"/>
  <c r="P124" i="31"/>
  <c r="P133" i="31" s="1"/>
  <c r="L124" i="31"/>
  <c r="D124" i="31"/>
  <c r="S124" i="31" s="1"/>
  <c r="S123" i="31"/>
  <c r="P123" i="31"/>
  <c r="L123" i="31"/>
  <c r="D123" i="31"/>
  <c r="P122" i="31"/>
  <c r="L122" i="31"/>
  <c r="D122" i="31"/>
  <c r="S121" i="31"/>
  <c r="P121" i="31"/>
  <c r="L121" i="31"/>
  <c r="D121" i="31"/>
  <c r="P112" i="31"/>
  <c r="L112" i="31"/>
  <c r="R111" i="31"/>
  <c r="Q111" i="31"/>
  <c r="O111" i="31"/>
  <c r="N111" i="31"/>
  <c r="M111" i="31"/>
  <c r="F22" i="29" s="1"/>
  <c r="K111" i="31"/>
  <c r="D112" i="31" s="1"/>
  <c r="J111" i="31"/>
  <c r="I111" i="31"/>
  <c r="H111" i="31"/>
  <c r="G111" i="31"/>
  <c r="F111" i="31"/>
  <c r="E111" i="31"/>
  <c r="C111" i="31"/>
  <c r="C22" i="29" s="1"/>
  <c r="P110" i="31"/>
  <c r="L110" i="31"/>
  <c r="D110" i="31"/>
  <c r="S110" i="31" s="1"/>
  <c r="P109" i="31"/>
  <c r="L109" i="31"/>
  <c r="D109" i="31"/>
  <c r="S109" i="31" s="1"/>
  <c r="P108" i="31"/>
  <c r="L108" i="31"/>
  <c r="D108" i="31"/>
  <c r="S108" i="31" s="1"/>
  <c r="S107" i="31"/>
  <c r="P107" i="31"/>
  <c r="L107" i="31"/>
  <c r="D107" i="31"/>
  <c r="P106" i="31"/>
  <c r="L106" i="31"/>
  <c r="D106" i="31"/>
  <c r="S106" i="31" s="1"/>
  <c r="S105" i="31"/>
  <c r="P105" i="31"/>
  <c r="L105" i="31"/>
  <c r="D105" i="31"/>
  <c r="P104" i="31"/>
  <c r="L104" i="31"/>
  <c r="D104" i="31"/>
  <c r="S104" i="31" s="1"/>
  <c r="P103" i="31"/>
  <c r="S103" i="31" s="1"/>
  <c r="L103" i="31"/>
  <c r="D103" i="31"/>
  <c r="P102" i="31"/>
  <c r="L102" i="31"/>
  <c r="D102" i="31"/>
  <c r="S102" i="31" s="1"/>
  <c r="P101" i="31"/>
  <c r="L101" i="31"/>
  <c r="S101" i="31" s="1"/>
  <c r="D101" i="31"/>
  <c r="P100" i="31"/>
  <c r="L100" i="31"/>
  <c r="D100" i="31"/>
  <c r="S100" i="31" s="1"/>
  <c r="P99" i="31"/>
  <c r="L99" i="31"/>
  <c r="D99" i="31"/>
  <c r="R89" i="31"/>
  <c r="L21" i="29" s="1"/>
  <c r="Q89" i="31"/>
  <c r="O89" i="31"/>
  <c r="N89" i="31"/>
  <c r="M89" i="31"/>
  <c r="L90" i="31" s="1"/>
  <c r="K89" i="31"/>
  <c r="J89" i="31"/>
  <c r="I89" i="31"/>
  <c r="H89" i="31"/>
  <c r="G89" i="31"/>
  <c r="F89" i="31"/>
  <c r="E89" i="31"/>
  <c r="C89" i="31"/>
  <c r="C21" i="29" s="1"/>
  <c r="P88" i="31"/>
  <c r="S88" i="31" s="1"/>
  <c r="L88" i="31"/>
  <c r="D88" i="31"/>
  <c r="P87" i="31"/>
  <c r="L87" i="31"/>
  <c r="D87" i="31"/>
  <c r="S87" i="31" s="1"/>
  <c r="P86" i="31"/>
  <c r="L86" i="31"/>
  <c r="S86" i="31" s="1"/>
  <c r="D86" i="31"/>
  <c r="P85" i="31"/>
  <c r="L85" i="31"/>
  <c r="D85" i="31"/>
  <c r="S85" i="31" s="1"/>
  <c r="P84" i="31"/>
  <c r="L84" i="31"/>
  <c r="S84" i="31" s="1"/>
  <c r="D84" i="31"/>
  <c r="P83" i="31"/>
  <c r="L83" i="31"/>
  <c r="D83" i="31"/>
  <c r="S83" i="31" s="1"/>
  <c r="P82" i="31"/>
  <c r="L82" i="31"/>
  <c r="S82" i="31" s="1"/>
  <c r="D82" i="31"/>
  <c r="P81" i="31"/>
  <c r="L81" i="31"/>
  <c r="D81" i="31"/>
  <c r="S81" i="31" s="1"/>
  <c r="P80" i="31"/>
  <c r="L80" i="31"/>
  <c r="S80" i="31" s="1"/>
  <c r="D80" i="31"/>
  <c r="P79" i="31"/>
  <c r="L79" i="31"/>
  <c r="D79" i="31"/>
  <c r="S79" i="31" s="1"/>
  <c r="P78" i="31"/>
  <c r="P89" i="31" s="1"/>
  <c r="L78" i="31"/>
  <c r="S78" i="31" s="1"/>
  <c r="D78" i="31"/>
  <c r="P77" i="31"/>
  <c r="L77" i="31"/>
  <c r="D77" i="31"/>
  <c r="P68" i="31"/>
  <c r="R67" i="31"/>
  <c r="Q67" i="31"/>
  <c r="J20" i="29" s="1"/>
  <c r="O67" i="31"/>
  <c r="N67" i="31"/>
  <c r="L68" i="31" s="1"/>
  <c r="M67" i="31"/>
  <c r="K67" i="31"/>
  <c r="J67" i="31"/>
  <c r="I67" i="31"/>
  <c r="H67" i="31"/>
  <c r="G67" i="31"/>
  <c r="F67" i="31"/>
  <c r="E67" i="31"/>
  <c r="C67" i="31"/>
  <c r="P66" i="31"/>
  <c r="L66" i="31"/>
  <c r="D66" i="31"/>
  <c r="S66" i="31" s="1"/>
  <c r="P65" i="31"/>
  <c r="S65" i="31" s="1"/>
  <c r="L65" i="31"/>
  <c r="D65" i="31"/>
  <c r="P64" i="31"/>
  <c r="L64" i="31"/>
  <c r="D64" i="31"/>
  <c r="S64" i="31" s="1"/>
  <c r="P63" i="31"/>
  <c r="S63" i="31" s="1"/>
  <c r="L63" i="31"/>
  <c r="D63" i="31"/>
  <c r="P62" i="31"/>
  <c r="L62" i="31"/>
  <c r="D62" i="31"/>
  <c r="P61" i="31"/>
  <c r="S61" i="31" s="1"/>
  <c r="L61" i="31"/>
  <c r="D61" i="31"/>
  <c r="P60" i="31"/>
  <c r="L60" i="31"/>
  <c r="D60" i="31"/>
  <c r="P59" i="31"/>
  <c r="S59" i="31" s="1"/>
  <c r="L59" i="31"/>
  <c r="D59" i="31"/>
  <c r="P58" i="31"/>
  <c r="L58" i="31"/>
  <c r="D58" i="31"/>
  <c r="S58" i="31" s="1"/>
  <c r="S57" i="31"/>
  <c r="P57" i="31"/>
  <c r="L57" i="31"/>
  <c r="D57" i="31"/>
  <c r="P56" i="31"/>
  <c r="L56" i="31"/>
  <c r="D56" i="31"/>
  <c r="S56" i="31" s="1"/>
  <c r="S55" i="31"/>
  <c r="P55" i="31"/>
  <c r="L55" i="31"/>
  <c r="D55" i="31"/>
  <c r="L46" i="31"/>
  <c r="R45" i="31"/>
  <c r="Q45" i="31"/>
  <c r="O45" i="31"/>
  <c r="N45" i="31"/>
  <c r="M45" i="31"/>
  <c r="K45" i="31"/>
  <c r="J45" i="31"/>
  <c r="D46" i="31" s="1"/>
  <c r="I45" i="31"/>
  <c r="H45" i="31"/>
  <c r="G45" i="31"/>
  <c r="F45" i="31"/>
  <c r="E45" i="31"/>
  <c r="C45" i="31"/>
  <c r="C19" i="29" s="1"/>
  <c r="S44" i="31"/>
  <c r="P44" i="31"/>
  <c r="L44" i="31"/>
  <c r="D44" i="31"/>
  <c r="P43" i="31"/>
  <c r="L43" i="31"/>
  <c r="D43" i="31"/>
  <c r="S43" i="31" s="1"/>
  <c r="S42" i="31"/>
  <c r="P42" i="31"/>
  <c r="L42" i="31"/>
  <c r="D42" i="31"/>
  <c r="P41" i="31"/>
  <c r="L41" i="31"/>
  <c r="D41" i="31"/>
  <c r="S41" i="31" s="1"/>
  <c r="S40" i="31"/>
  <c r="P40" i="31"/>
  <c r="L40" i="31"/>
  <c r="D40" i="31"/>
  <c r="P39" i="31"/>
  <c r="L39" i="31"/>
  <c r="D39" i="31"/>
  <c r="S38" i="31"/>
  <c r="P38" i="31"/>
  <c r="L38" i="31"/>
  <c r="D38" i="31"/>
  <c r="P37" i="31"/>
  <c r="L37" i="31"/>
  <c r="D37" i="31"/>
  <c r="S36" i="31"/>
  <c r="P36" i="31"/>
  <c r="L36" i="31"/>
  <c r="D36" i="31"/>
  <c r="P35" i="31"/>
  <c r="L35" i="31"/>
  <c r="D35" i="31"/>
  <c r="S35" i="31" s="1"/>
  <c r="S34" i="31"/>
  <c r="P34" i="31"/>
  <c r="L34" i="31"/>
  <c r="D34" i="31"/>
  <c r="P33" i="31"/>
  <c r="L33" i="31"/>
  <c r="D33" i="31"/>
  <c r="R23" i="31"/>
  <c r="Q23" i="31"/>
  <c r="P24" i="31" s="1"/>
  <c r="O23" i="31"/>
  <c r="E18" i="29" s="1"/>
  <c r="N23" i="31"/>
  <c r="M23" i="31"/>
  <c r="L24" i="31" s="1"/>
  <c r="K23" i="31"/>
  <c r="J23" i="31"/>
  <c r="I23" i="31"/>
  <c r="H23" i="31"/>
  <c r="G23" i="31"/>
  <c r="F23" i="31"/>
  <c r="E23" i="31"/>
  <c r="C23" i="31"/>
  <c r="P22" i="31"/>
  <c r="S22" i="31" s="1"/>
  <c r="L22" i="31"/>
  <c r="D22" i="31"/>
  <c r="P21" i="31"/>
  <c r="L21" i="31"/>
  <c r="D21" i="31"/>
  <c r="S21" i="31" s="1"/>
  <c r="P20" i="31"/>
  <c r="L20" i="31"/>
  <c r="S20" i="31" s="1"/>
  <c r="D20" i="31"/>
  <c r="P19" i="31"/>
  <c r="L19" i="31"/>
  <c r="D19" i="31"/>
  <c r="S19" i="31" s="1"/>
  <c r="P18" i="31"/>
  <c r="L18" i="31"/>
  <c r="D18" i="31"/>
  <c r="S18" i="31" s="1"/>
  <c r="P17" i="31"/>
  <c r="L17" i="31"/>
  <c r="D17" i="31"/>
  <c r="S17" i="31" s="1"/>
  <c r="P16" i="31"/>
  <c r="L16" i="31"/>
  <c r="D16" i="31"/>
  <c r="P15" i="31"/>
  <c r="L15" i="31"/>
  <c r="D15" i="31"/>
  <c r="S15" i="31" s="1"/>
  <c r="P14" i="31"/>
  <c r="L14" i="31"/>
  <c r="D14" i="31"/>
  <c r="S14" i="31" s="1"/>
  <c r="P13" i="31"/>
  <c r="L13" i="31"/>
  <c r="D13" i="31"/>
  <c r="S13" i="31" s="1"/>
  <c r="P12" i="31"/>
  <c r="L12" i="31"/>
  <c r="D12" i="31"/>
  <c r="S12" i="31" s="1"/>
  <c r="P11" i="31"/>
  <c r="L11" i="31"/>
  <c r="L23" i="31" s="1"/>
  <c r="D11" i="31"/>
  <c r="S11" i="31" s="1"/>
  <c r="P134" i="30"/>
  <c r="R133" i="30"/>
  <c r="Q133" i="30"/>
  <c r="O133" i="30"/>
  <c r="E14" i="29" s="1"/>
  <c r="N133" i="30"/>
  <c r="M133" i="30"/>
  <c r="F14" i="29" s="1"/>
  <c r="K133" i="30"/>
  <c r="J133" i="30"/>
  <c r="I133" i="30"/>
  <c r="H133" i="30"/>
  <c r="G133" i="30"/>
  <c r="F133" i="30"/>
  <c r="D134" i="30" s="1"/>
  <c r="E133" i="30"/>
  <c r="C133" i="30"/>
  <c r="P132" i="30"/>
  <c r="L132" i="30"/>
  <c r="D132" i="30"/>
  <c r="S132" i="30" s="1"/>
  <c r="P131" i="30"/>
  <c r="S131" i="30" s="1"/>
  <c r="L131" i="30"/>
  <c r="D131" i="30"/>
  <c r="P130" i="30"/>
  <c r="L130" i="30"/>
  <c r="D130" i="30"/>
  <c r="S130" i="30" s="1"/>
  <c r="P129" i="30"/>
  <c r="L129" i="30"/>
  <c r="S129" i="30" s="1"/>
  <c r="D129" i="30"/>
  <c r="P128" i="30"/>
  <c r="L128" i="30"/>
  <c r="D128" i="30"/>
  <c r="S128" i="30" s="1"/>
  <c r="P127" i="30"/>
  <c r="L127" i="30"/>
  <c r="S127" i="30" s="1"/>
  <c r="D127" i="30"/>
  <c r="P126" i="30"/>
  <c r="L126" i="30"/>
  <c r="D126" i="30"/>
  <c r="S126" i="30" s="1"/>
  <c r="P125" i="30"/>
  <c r="L125" i="30"/>
  <c r="D125" i="30"/>
  <c r="P124" i="30"/>
  <c r="L124" i="30"/>
  <c r="D124" i="30"/>
  <c r="S124" i="30" s="1"/>
  <c r="P123" i="30"/>
  <c r="L123" i="30"/>
  <c r="S123" i="30" s="1"/>
  <c r="D123" i="30"/>
  <c r="P122" i="30"/>
  <c r="L122" i="30"/>
  <c r="D122" i="30"/>
  <c r="S122" i="30" s="1"/>
  <c r="P121" i="30"/>
  <c r="L121" i="30"/>
  <c r="D121" i="30"/>
  <c r="R111" i="30"/>
  <c r="L13" i="29" s="1"/>
  <c r="Q111" i="30"/>
  <c r="O111" i="30"/>
  <c r="E13" i="29" s="1"/>
  <c r="N111" i="30"/>
  <c r="M111" i="30"/>
  <c r="F13" i="29" s="1"/>
  <c r="K111" i="30"/>
  <c r="J111" i="30"/>
  <c r="D112" i="30" s="1"/>
  <c r="I111" i="30"/>
  <c r="H111" i="30"/>
  <c r="G111" i="30"/>
  <c r="F111" i="30"/>
  <c r="E111" i="30"/>
  <c r="C111" i="30"/>
  <c r="C13" i="29" s="1"/>
  <c r="S110" i="30"/>
  <c r="P110" i="30"/>
  <c r="L110" i="30"/>
  <c r="D110" i="30"/>
  <c r="P109" i="30"/>
  <c r="L109" i="30"/>
  <c r="D109" i="30"/>
  <c r="S109" i="30" s="1"/>
  <c r="P108" i="30"/>
  <c r="S108" i="30" s="1"/>
  <c r="L108" i="30"/>
  <c r="D108" i="30"/>
  <c r="P107" i="30"/>
  <c r="L107" i="30"/>
  <c r="D107" i="30"/>
  <c r="S107" i="30" s="1"/>
  <c r="P106" i="30"/>
  <c r="S106" i="30" s="1"/>
  <c r="L106" i="30"/>
  <c r="D106" i="30"/>
  <c r="P105" i="30"/>
  <c r="L105" i="30"/>
  <c r="D105" i="30"/>
  <c r="S105" i="30" s="1"/>
  <c r="P104" i="30"/>
  <c r="S104" i="30" s="1"/>
  <c r="L104" i="30"/>
  <c r="D104" i="30"/>
  <c r="P103" i="30"/>
  <c r="L103" i="30"/>
  <c r="D103" i="30"/>
  <c r="S103" i="30" s="1"/>
  <c r="P102" i="30"/>
  <c r="S102" i="30" s="1"/>
  <c r="L102" i="30"/>
  <c r="D102" i="30"/>
  <c r="P101" i="30"/>
  <c r="L101" i="30"/>
  <c r="D101" i="30"/>
  <c r="P100" i="30"/>
  <c r="S100" i="30" s="1"/>
  <c r="L100" i="30"/>
  <c r="D100" i="30"/>
  <c r="P99" i="30"/>
  <c r="L99" i="30"/>
  <c r="L111" i="30" s="1"/>
  <c r="D99" i="30"/>
  <c r="S99" i="30" s="1"/>
  <c r="R89" i="30"/>
  <c r="Q89" i="30"/>
  <c r="O89" i="30"/>
  <c r="E12" i="29" s="1"/>
  <c r="N89" i="30"/>
  <c r="G12" i="29" s="1"/>
  <c r="M89" i="30"/>
  <c r="L90" i="30" s="1"/>
  <c r="K89" i="30"/>
  <c r="J89" i="30"/>
  <c r="I89" i="30"/>
  <c r="H89" i="30"/>
  <c r="G89" i="30"/>
  <c r="F89" i="30"/>
  <c r="E89" i="30"/>
  <c r="D90" i="30" s="1"/>
  <c r="C89" i="30"/>
  <c r="P88" i="30"/>
  <c r="L88" i="30"/>
  <c r="D88" i="30"/>
  <c r="S88" i="30" s="1"/>
  <c r="S87" i="30"/>
  <c r="P87" i="30"/>
  <c r="L87" i="30"/>
  <c r="D87" i="30"/>
  <c r="P86" i="30"/>
  <c r="L86" i="30"/>
  <c r="D86" i="30"/>
  <c r="S85" i="30"/>
  <c r="P85" i="30"/>
  <c r="L85" i="30"/>
  <c r="D85" i="30"/>
  <c r="P84" i="30"/>
  <c r="L84" i="30"/>
  <c r="D84" i="30"/>
  <c r="S83" i="30"/>
  <c r="P83" i="30"/>
  <c r="L83" i="30"/>
  <c r="D83" i="30"/>
  <c r="P82" i="30"/>
  <c r="L82" i="30"/>
  <c r="D82" i="30"/>
  <c r="S82" i="30" s="1"/>
  <c r="S81" i="30"/>
  <c r="P81" i="30"/>
  <c r="L81" i="30"/>
  <c r="D81" i="30"/>
  <c r="P80" i="30"/>
  <c r="P89" i="30" s="1"/>
  <c r="L80" i="30"/>
  <c r="D80" i="30"/>
  <c r="S80" i="30" s="1"/>
  <c r="S79" i="30"/>
  <c r="P79" i="30"/>
  <c r="L79" i="30"/>
  <c r="D79" i="30"/>
  <c r="P78" i="30"/>
  <c r="L78" i="30"/>
  <c r="D78" i="30"/>
  <c r="S77" i="30"/>
  <c r="P77" i="30"/>
  <c r="L77" i="30"/>
  <c r="D77" i="30"/>
  <c r="P68" i="30"/>
  <c r="L68" i="30"/>
  <c r="R67" i="30"/>
  <c r="Q67" i="30"/>
  <c r="O67" i="30"/>
  <c r="E11" i="29" s="1"/>
  <c r="N67" i="30"/>
  <c r="G11" i="29" s="1"/>
  <c r="M67" i="30"/>
  <c r="F11" i="29" s="1"/>
  <c r="K67" i="30"/>
  <c r="D68" i="30" s="1"/>
  <c r="J67" i="30"/>
  <c r="I67" i="30"/>
  <c r="H67" i="30"/>
  <c r="G67" i="30"/>
  <c r="F67" i="30"/>
  <c r="E67" i="30"/>
  <c r="C67" i="30"/>
  <c r="C11" i="29" s="1"/>
  <c r="P66" i="30"/>
  <c r="L66" i="30"/>
  <c r="D66" i="30"/>
  <c r="S66" i="30" s="1"/>
  <c r="P65" i="30"/>
  <c r="L65" i="30"/>
  <c r="D65" i="30"/>
  <c r="S65" i="30" s="1"/>
  <c r="P64" i="30"/>
  <c r="L64" i="30"/>
  <c r="D64" i="30"/>
  <c r="S64" i="30" s="1"/>
  <c r="S63" i="30"/>
  <c r="P63" i="30"/>
  <c r="L63" i="30"/>
  <c r="D63" i="30"/>
  <c r="P62" i="30"/>
  <c r="L62" i="30"/>
  <c r="D62" i="30"/>
  <c r="S62" i="30" s="1"/>
  <c r="P61" i="30"/>
  <c r="S61" i="30" s="1"/>
  <c r="L61" i="30"/>
  <c r="D61" i="30"/>
  <c r="P60" i="30"/>
  <c r="L60" i="30"/>
  <c r="D60" i="30"/>
  <c r="S60" i="30" s="1"/>
  <c r="P59" i="30"/>
  <c r="L59" i="30"/>
  <c r="S59" i="30" s="1"/>
  <c r="D59" i="30"/>
  <c r="P58" i="30"/>
  <c r="L58" i="30"/>
  <c r="D58" i="30"/>
  <c r="S58" i="30" s="1"/>
  <c r="P57" i="30"/>
  <c r="L57" i="30"/>
  <c r="D57" i="30"/>
  <c r="S57" i="30" s="1"/>
  <c r="P56" i="30"/>
  <c r="L56" i="30"/>
  <c r="D56" i="30"/>
  <c r="S56" i="30" s="1"/>
  <c r="S55" i="30"/>
  <c r="P55" i="30"/>
  <c r="L55" i="30"/>
  <c r="L67" i="30" s="1"/>
  <c r="D55" i="30"/>
  <c r="D67" i="30" s="1"/>
  <c r="D11" i="29" s="1"/>
  <c r="R45" i="30"/>
  <c r="Q45" i="30"/>
  <c r="P46" i="30" s="1"/>
  <c r="O45" i="30"/>
  <c r="E10" i="29" s="1"/>
  <c r="N45" i="30"/>
  <c r="M45" i="30"/>
  <c r="L46" i="30" s="1"/>
  <c r="K45" i="30"/>
  <c r="J45" i="30"/>
  <c r="I45" i="30"/>
  <c r="H45" i="30"/>
  <c r="D46" i="30" s="1"/>
  <c r="G45" i="30"/>
  <c r="F45" i="30"/>
  <c r="E45" i="30"/>
  <c r="C45" i="30"/>
  <c r="P44" i="30"/>
  <c r="L44" i="30"/>
  <c r="S44" i="30" s="1"/>
  <c r="D44" i="30"/>
  <c r="P43" i="30"/>
  <c r="L43" i="30"/>
  <c r="D43" i="30"/>
  <c r="S43" i="30" s="1"/>
  <c r="P42" i="30"/>
  <c r="L42" i="30"/>
  <c r="S42" i="30" s="1"/>
  <c r="D42" i="30"/>
  <c r="P41" i="30"/>
  <c r="L41" i="30"/>
  <c r="D41" i="30"/>
  <c r="S41" i="30" s="1"/>
  <c r="S40" i="30"/>
  <c r="P40" i="30"/>
  <c r="L40" i="30"/>
  <c r="D40" i="30"/>
  <c r="P39" i="30"/>
  <c r="L39" i="30"/>
  <c r="D39" i="30"/>
  <c r="S39" i="30" s="1"/>
  <c r="S38" i="30"/>
  <c r="P38" i="30"/>
  <c r="L38" i="30"/>
  <c r="D38" i="30"/>
  <c r="P37" i="30"/>
  <c r="L37" i="30"/>
  <c r="D37" i="30"/>
  <c r="S37" i="30" s="1"/>
  <c r="P36" i="30"/>
  <c r="S36" i="30" s="1"/>
  <c r="L36" i="30"/>
  <c r="D36" i="30"/>
  <c r="P35" i="30"/>
  <c r="L35" i="30"/>
  <c r="D35" i="30"/>
  <c r="S35" i="30" s="1"/>
  <c r="P34" i="30"/>
  <c r="P45" i="30" s="1"/>
  <c r="L34" i="30"/>
  <c r="L45" i="30" s="1"/>
  <c r="D34" i="30"/>
  <c r="P33" i="30"/>
  <c r="L33" i="30"/>
  <c r="D33" i="30"/>
  <c r="S33" i="30" s="1"/>
  <c r="P24" i="30"/>
  <c r="L24" i="30"/>
  <c r="R23" i="30"/>
  <c r="Q23" i="30"/>
  <c r="J9" i="29" s="1"/>
  <c r="O23" i="30"/>
  <c r="E9" i="29" s="1"/>
  <c r="N23" i="30"/>
  <c r="G9" i="29" s="1"/>
  <c r="M23" i="30"/>
  <c r="F9" i="29" s="1"/>
  <c r="K23" i="30"/>
  <c r="J23" i="30"/>
  <c r="I23" i="30"/>
  <c r="H23" i="30"/>
  <c r="G23" i="30"/>
  <c r="F23" i="30"/>
  <c r="E23" i="30"/>
  <c r="C23" i="30"/>
  <c r="P22" i="30"/>
  <c r="L22" i="30"/>
  <c r="D22" i="30"/>
  <c r="S22" i="30" s="1"/>
  <c r="S21" i="30"/>
  <c r="P21" i="30"/>
  <c r="L21" i="30"/>
  <c r="D21" i="30"/>
  <c r="P20" i="30"/>
  <c r="L20" i="30"/>
  <c r="D20" i="30"/>
  <c r="S20" i="30" s="1"/>
  <c r="P19" i="30"/>
  <c r="S19" i="30" s="1"/>
  <c r="L19" i="30"/>
  <c r="D19" i="30"/>
  <c r="P18" i="30"/>
  <c r="L18" i="30"/>
  <c r="D18" i="30"/>
  <c r="S18" i="30" s="1"/>
  <c r="P17" i="30"/>
  <c r="S17" i="30" s="1"/>
  <c r="L17" i="30"/>
  <c r="D17" i="30"/>
  <c r="P16" i="30"/>
  <c r="L16" i="30"/>
  <c r="D16" i="30"/>
  <c r="S16" i="30" s="1"/>
  <c r="P15" i="30"/>
  <c r="S15" i="30" s="1"/>
  <c r="L15" i="30"/>
  <c r="D15" i="30"/>
  <c r="P14" i="30"/>
  <c r="L14" i="30"/>
  <c r="D14" i="30"/>
  <c r="S14" i="30" s="1"/>
  <c r="P13" i="30"/>
  <c r="S13" i="30" s="1"/>
  <c r="L13" i="30"/>
  <c r="D13" i="30"/>
  <c r="P12" i="30"/>
  <c r="L12" i="30"/>
  <c r="D12" i="30"/>
  <c r="P11" i="30"/>
  <c r="L11" i="30"/>
  <c r="D11" i="30"/>
  <c r="L23" i="29"/>
  <c r="F23" i="29"/>
  <c r="E23" i="29"/>
  <c r="C23" i="29"/>
  <c r="L22" i="29"/>
  <c r="J22" i="29"/>
  <c r="G22" i="29"/>
  <c r="E22" i="29"/>
  <c r="G21" i="29"/>
  <c r="F21" i="29"/>
  <c r="E21" i="29"/>
  <c r="L20" i="29"/>
  <c r="G20" i="29"/>
  <c r="F20" i="29"/>
  <c r="E20" i="29"/>
  <c r="C20" i="29"/>
  <c r="J19" i="29"/>
  <c r="G19" i="29"/>
  <c r="F19" i="29"/>
  <c r="E19" i="29"/>
  <c r="L18" i="29"/>
  <c r="J18" i="29"/>
  <c r="G18" i="29"/>
  <c r="G17" i="29" s="1"/>
  <c r="F18" i="29"/>
  <c r="C18" i="29"/>
  <c r="L14" i="29"/>
  <c r="J14" i="29"/>
  <c r="C14" i="29"/>
  <c r="J13" i="29"/>
  <c r="G13" i="29"/>
  <c r="L12" i="29"/>
  <c r="F12" i="29"/>
  <c r="C12" i="29"/>
  <c r="L11" i="29"/>
  <c r="L8" i="29" s="1"/>
  <c r="J11" i="29"/>
  <c r="L10" i="29"/>
  <c r="J10" i="29"/>
  <c r="G10" i="29"/>
  <c r="F10" i="29"/>
  <c r="C10" i="29"/>
  <c r="L9" i="29"/>
  <c r="C9" i="29"/>
  <c r="F181" i="28"/>
  <c r="F179" i="28"/>
  <c r="F178" i="28"/>
  <c r="F176" i="28"/>
  <c r="F175" i="28"/>
  <c r="E174" i="28"/>
  <c r="F174" i="28" s="1"/>
  <c r="D174" i="28"/>
  <c r="C174" i="28"/>
  <c r="F173" i="28"/>
  <c r="F172" i="28"/>
  <c r="F171" i="28"/>
  <c r="F170" i="28"/>
  <c r="F169" i="28"/>
  <c r="E168" i="28"/>
  <c r="E166" i="28" s="1"/>
  <c r="D168" i="28"/>
  <c r="D166" i="28" s="1"/>
  <c r="C168" i="28"/>
  <c r="F167" i="28"/>
  <c r="C166" i="28"/>
  <c r="E164" i="28"/>
  <c r="F164" i="28" s="1"/>
  <c r="D164" i="28"/>
  <c r="F163" i="28"/>
  <c r="F162" i="28"/>
  <c r="F161" i="28"/>
  <c r="F160" i="28"/>
  <c r="F159" i="28"/>
  <c r="F158" i="28"/>
  <c r="F157" i="28"/>
  <c r="F156" i="28"/>
  <c r="E155" i="28"/>
  <c r="F155" i="28" s="1"/>
  <c r="D155" i="28"/>
  <c r="C155" i="28"/>
  <c r="C164" i="28" s="1"/>
  <c r="F148" i="28"/>
  <c r="F147" i="28"/>
  <c r="F146" i="28"/>
  <c r="F145" i="28"/>
  <c r="E144" i="28"/>
  <c r="F144" i="28" s="1"/>
  <c r="D144" i="28"/>
  <c r="C144" i="28"/>
  <c r="F137" i="28"/>
  <c r="F136" i="28"/>
  <c r="F135" i="28"/>
  <c r="F134" i="28"/>
  <c r="F133" i="28"/>
  <c r="E132" i="28"/>
  <c r="D132" i="28"/>
  <c r="F132" i="28" s="1"/>
  <c r="C132" i="28"/>
  <c r="F130" i="28"/>
  <c r="F129" i="28"/>
  <c r="F128" i="28"/>
  <c r="F127" i="28"/>
  <c r="F126" i="28"/>
  <c r="E125" i="28"/>
  <c r="D125" i="28"/>
  <c r="C125" i="28"/>
  <c r="F123" i="28"/>
  <c r="F122" i="28"/>
  <c r="F121" i="28"/>
  <c r="F120" i="28"/>
  <c r="E119" i="28"/>
  <c r="D119" i="28"/>
  <c r="C119" i="28"/>
  <c r="F116" i="28"/>
  <c r="F113" i="28"/>
  <c r="F112" i="28"/>
  <c r="F111" i="28"/>
  <c r="F110" i="28"/>
  <c r="E109" i="28"/>
  <c r="F109" i="28" s="1"/>
  <c r="D109" i="28"/>
  <c r="C109" i="28"/>
  <c r="F108" i="28"/>
  <c r="F107" i="28"/>
  <c r="E106" i="28"/>
  <c r="D106" i="28"/>
  <c r="F106" i="28" s="1"/>
  <c r="C106" i="28"/>
  <c r="F105" i="28"/>
  <c r="F104" i="28"/>
  <c r="F103" i="28"/>
  <c r="F102" i="28"/>
  <c r="E101" i="28"/>
  <c r="D101" i="28"/>
  <c r="F101" i="28" s="1"/>
  <c r="C101" i="28"/>
  <c r="F100" i="28"/>
  <c r="F99" i="28"/>
  <c r="F98" i="28"/>
  <c r="F97" i="28"/>
  <c r="F96" i="28"/>
  <c r="F95" i="28"/>
  <c r="F94" i="28"/>
  <c r="E93" i="28"/>
  <c r="F93" i="28" s="1"/>
  <c r="D93" i="28"/>
  <c r="C93" i="28"/>
  <c r="F92" i="28"/>
  <c r="F91" i="28"/>
  <c r="E90" i="28"/>
  <c r="D90" i="28"/>
  <c r="C90" i="28"/>
  <c r="F89" i="28"/>
  <c r="F88" i="28"/>
  <c r="E87" i="28"/>
  <c r="F87" i="28" s="1"/>
  <c r="D87" i="28"/>
  <c r="C87" i="28"/>
  <c r="F86" i="28"/>
  <c r="F85" i="28"/>
  <c r="F84" i="28"/>
  <c r="F83" i="28"/>
  <c r="E83" i="28"/>
  <c r="D83" i="28"/>
  <c r="C83" i="28"/>
  <c r="F82" i="28"/>
  <c r="F81" i="28"/>
  <c r="F80" i="28"/>
  <c r="E79" i="28"/>
  <c r="F79" i="28" s="1"/>
  <c r="D79" i="28"/>
  <c r="C79" i="28"/>
  <c r="F78" i="28"/>
  <c r="F77" i="28"/>
  <c r="F76" i="28"/>
  <c r="F75" i="28"/>
  <c r="F74" i="28"/>
  <c r="F73" i="28"/>
  <c r="F72" i="28"/>
  <c r="E71" i="28"/>
  <c r="D71" i="28"/>
  <c r="F71" i="28" s="1"/>
  <c r="C71" i="28"/>
  <c r="F70" i="28"/>
  <c r="F69" i="28"/>
  <c r="F68" i="28"/>
  <c r="F67" i="28"/>
  <c r="F66" i="28"/>
  <c r="F65" i="28"/>
  <c r="E64" i="28"/>
  <c r="D64" i="28"/>
  <c r="C64" i="28"/>
  <c r="F63" i="28"/>
  <c r="F62" i="28"/>
  <c r="F61" i="28"/>
  <c r="E60" i="28"/>
  <c r="F60" i="28" s="1"/>
  <c r="D60" i="28"/>
  <c r="C60" i="28"/>
  <c r="E59" i="28"/>
  <c r="E53" i="28" s="1"/>
  <c r="F58" i="28"/>
  <c r="F57" i="28"/>
  <c r="F56" i="28"/>
  <c r="E55" i="28"/>
  <c r="F55" i="28" s="1"/>
  <c r="D55" i="28"/>
  <c r="C55" i="28"/>
  <c r="F51" i="28"/>
  <c r="F50" i="28"/>
  <c r="F49" i="28"/>
  <c r="F48" i="28"/>
  <c r="F47" i="28"/>
  <c r="F46" i="28"/>
  <c r="E45" i="28"/>
  <c r="F45" i="28" s="1"/>
  <c r="D45" i="28"/>
  <c r="C45" i="28"/>
  <c r="F44" i="28"/>
  <c r="F43" i="28"/>
  <c r="E42" i="28"/>
  <c r="D42" i="28"/>
  <c r="F42" i="28" s="1"/>
  <c r="C42" i="28"/>
  <c r="F41" i="28"/>
  <c r="F40" i="28"/>
  <c r="F39" i="28"/>
  <c r="F38" i="28"/>
  <c r="F37" i="28"/>
  <c r="F36" i="28"/>
  <c r="F35" i="28"/>
  <c r="F34" i="28"/>
  <c r="F33" i="28"/>
  <c r="F32" i="28"/>
  <c r="F31" i="28"/>
  <c r="F30" i="28"/>
  <c r="E29" i="28"/>
  <c r="D29" i="28"/>
  <c r="F29" i="28" s="1"/>
  <c r="C29" i="28"/>
  <c r="F28" i="28"/>
  <c r="F27" i="28"/>
  <c r="F26" i="28"/>
  <c r="F25" i="28"/>
  <c r="F24" i="28"/>
  <c r="E23" i="28"/>
  <c r="D23" i="28"/>
  <c r="D22" i="28" s="1"/>
  <c r="C23" i="28"/>
  <c r="C22" i="28" s="1"/>
  <c r="E22" i="28"/>
  <c r="F22" i="28" s="1"/>
  <c r="F21" i="28"/>
  <c r="F20" i="28"/>
  <c r="F19" i="28"/>
  <c r="E18" i="28"/>
  <c r="D18" i="28"/>
  <c r="C18" i="28"/>
  <c r="D17" i="28"/>
  <c r="C17" i="28"/>
  <c r="C16" i="28" s="1"/>
  <c r="F299" i="27"/>
  <c r="F297" i="27"/>
  <c r="F296" i="27"/>
  <c r="F294" i="27"/>
  <c r="F293" i="27"/>
  <c r="F292" i="27"/>
  <c r="F291" i="27"/>
  <c r="E291" i="27"/>
  <c r="D291" i="27"/>
  <c r="C291" i="27"/>
  <c r="F290" i="27"/>
  <c r="F289" i="27"/>
  <c r="F288" i="27"/>
  <c r="F287" i="27"/>
  <c r="F286" i="27"/>
  <c r="F285" i="27"/>
  <c r="F284" i="27"/>
  <c r="E283" i="27"/>
  <c r="D283" i="27"/>
  <c r="D281" i="27" s="1"/>
  <c r="C283" i="27"/>
  <c r="C281" i="27" s="1"/>
  <c r="F282" i="27"/>
  <c r="F278" i="27"/>
  <c r="F277" i="27"/>
  <c r="F276" i="27"/>
  <c r="F275" i="27"/>
  <c r="F274" i="27"/>
  <c r="F273" i="27"/>
  <c r="F272" i="27"/>
  <c r="F271" i="27"/>
  <c r="F270" i="27"/>
  <c r="F269" i="27"/>
  <c r="F268" i="27"/>
  <c r="F267" i="27"/>
  <c r="F266" i="27"/>
  <c r="F265" i="27"/>
  <c r="F264" i="27"/>
  <c r="F263" i="27"/>
  <c r="F262" i="27"/>
  <c r="E261" i="27"/>
  <c r="F261" i="27" s="1"/>
  <c r="D261" i="27"/>
  <c r="C261" i="27"/>
  <c r="C260" i="27" s="1"/>
  <c r="C258" i="27" s="1"/>
  <c r="C279" i="27" s="1"/>
  <c r="F260" i="27"/>
  <c r="E260" i="27"/>
  <c r="E258" i="27" s="1"/>
  <c r="D260" i="27"/>
  <c r="F259" i="27"/>
  <c r="D258" i="27"/>
  <c r="D279" i="27" s="1"/>
  <c r="F251" i="27"/>
  <c r="F250" i="27"/>
  <c r="F249" i="27"/>
  <c r="F248" i="27"/>
  <c r="F247" i="27"/>
  <c r="F246" i="27"/>
  <c r="F245" i="27"/>
  <c r="E244" i="27"/>
  <c r="F244" i="27" s="1"/>
  <c r="D244" i="27"/>
  <c r="C244" i="27"/>
  <c r="F243" i="27"/>
  <c r="F242" i="27"/>
  <c r="F241" i="27"/>
  <c r="F240" i="27"/>
  <c r="F239" i="27"/>
  <c r="F238" i="27"/>
  <c r="F237" i="27"/>
  <c r="E237" i="27"/>
  <c r="D237" i="27"/>
  <c r="C237" i="27"/>
  <c r="F228" i="27"/>
  <c r="F225" i="27"/>
  <c r="F222" i="27"/>
  <c r="F214" i="27"/>
  <c r="D206" i="27"/>
  <c r="F205" i="27"/>
  <c r="F204" i="27"/>
  <c r="D195" i="27"/>
  <c r="F194" i="27"/>
  <c r="F193" i="27"/>
  <c r="D184" i="27"/>
  <c r="F183" i="27"/>
  <c r="F182" i="27"/>
  <c r="D173" i="27"/>
  <c r="D169" i="27"/>
  <c r="D165" i="27"/>
  <c r="D164" i="27" s="1"/>
  <c r="F163" i="27"/>
  <c r="F162" i="27"/>
  <c r="F151" i="27"/>
  <c r="F150" i="27"/>
  <c r="F149" i="27"/>
  <c r="F148" i="27"/>
  <c r="F147" i="27"/>
  <c r="F146" i="27"/>
  <c r="F145" i="27"/>
  <c r="E144" i="27"/>
  <c r="F144" i="27" s="1"/>
  <c r="D144" i="27"/>
  <c r="C144" i="27"/>
  <c r="F142" i="27"/>
  <c r="F141" i="27"/>
  <c r="F140" i="27"/>
  <c r="F139" i="27"/>
  <c r="F138" i="27"/>
  <c r="E137" i="27"/>
  <c r="F137" i="27" s="1"/>
  <c r="D137" i="27"/>
  <c r="C137" i="27"/>
  <c r="F135" i="27"/>
  <c r="F134" i="27"/>
  <c r="F133" i="27"/>
  <c r="E132" i="27"/>
  <c r="F132" i="27" s="1"/>
  <c r="D132" i="27"/>
  <c r="C132" i="27"/>
  <c r="F130" i="27"/>
  <c r="F127" i="27"/>
  <c r="F126" i="27"/>
  <c r="F125" i="27"/>
  <c r="F124" i="27"/>
  <c r="E123" i="27"/>
  <c r="F123" i="27" s="1"/>
  <c r="D123" i="27"/>
  <c r="C123" i="27"/>
  <c r="F122" i="27"/>
  <c r="F121" i="27"/>
  <c r="E120" i="27"/>
  <c r="D120" i="27"/>
  <c r="C120" i="27"/>
  <c r="F119" i="27"/>
  <c r="F118" i="27"/>
  <c r="F117" i="27"/>
  <c r="F116" i="27"/>
  <c r="E115" i="27"/>
  <c r="D115" i="27"/>
  <c r="C115" i="27"/>
  <c r="F114" i="27"/>
  <c r="F113" i="27"/>
  <c r="F112" i="27"/>
  <c r="F111" i="27"/>
  <c r="E110" i="27"/>
  <c r="D110" i="27"/>
  <c r="C110" i="27"/>
  <c r="F109" i="27"/>
  <c r="F108" i="27"/>
  <c r="F107" i="27"/>
  <c r="E106" i="27"/>
  <c r="D106" i="27"/>
  <c r="C106" i="27"/>
  <c r="F105" i="27"/>
  <c r="F104" i="27"/>
  <c r="E103" i="27"/>
  <c r="F103" i="27" s="1"/>
  <c r="D103" i="27"/>
  <c r="C103" i="27"/>
  <c r="F102" i="27"/>
  <c r="F101" i="27"/>
  <c r="F100" i="27"/>
  <c r="F99" i="27"/>
  <c r="E98" i="27"/>
  <c r="F98" i="27" s="1"/>
  <c r="D98" i="27"/>
  <c r="C98" i="27"/>
  <c r="F97" i="27"/>
  <c r="F96" i="27"/>
  <c r="F95" i="27"/>
  <c r="E94" i="27"/>
  <c r="F94" i="27" s="1"/>
  <c r="D94" i="27"/>
  <c r="C94" i="27"/>
  <c r="F93" i="27"/>
  <c r="F92" i="27"/>
  <c r="F91" i="27"/>
  <c r="F90" i="27"/>
  <c r="F89" i="27"/>
  <c r="F88" i="27"/>
  <c r="F87" i="27"/>
  <c r="F86" i="27"/>
  <c r="F85" i="27"/>
  <c r="E84" i="27"/>
  <c r="D84" i="27"/>
  <c r="C84" i="27"/>
  <c r="F83" i="27"/>
  <c r="F82" i="27"/>
  <c r="F81" i="27"/>
  <c r="F80" i="27"/>
  <c r="F79" i="27"/>
  <c r="F78" i="27"/>
  <c r="F77" i="27"/>
  <c r="F76" i="27"/>
  <c r="F75" i="27"/>
  <c r="F74" i="27"/>
  <c r="E73" i="27"/>
  <c r="D73" i="27"/>
  <c r="C73" i="27"/>
  <c r="E72" i="27"/>
  <c r="E70" i="27" s="1"/>
  <c r="D72" i="27"/>
  <c r="D70" i="27" s="1"/>
  <c r="C72" i="27"/>
  <c r="F71" i="27"/>
  <c r="C70" i="27"/>
  <c r="F69" i="27"/>
  <c r="F68" i="27"/>
  <c r="F67" i="27"/>
  <c r="F66" i="27"/>
  <c r="F65" i="27"/>
  <c r="E64" i="27"/>
  <c r="D64" i="27"/>
  <c r="C64" i="27"/>
  <c r="C63" i="27" s="1"/>
  <c r="C57" i="27" s="1"/>
  <c r="F62" i="27"/>
  <c r="F61" i="27"/>
  <c r="F60" i="27"/>
  <c r="E59" i="27"/>
  <c r="F59" i="27" s="1"/>
  <c r="D59" i="27"/>
  <c r="C59" i="27"/>
  <c r="F55" i="27"/>
  <c r="F54" i="27"/>
  <c r="F53" i="27"/>
  <c r="E52" i="27"/>
  <c r="D52" i="27"/>
  <c r="C52" i="27"/>
  <c r="F51" i="27"/>
  <c r="F50" i="27"/>
  <c r="F49" i="27"/>
  <c r="F48" i="27"/>
  <c r="F47" i="27"/>
  <c r="F46" i="27"/>
  <c r="F45" i="27"/>
  <c r="E45" i="27"/>
  <c r="E43" i="27" s="1"/>
  <c r="D45" i="27"/>
  <c r="C45" i="27"/>
  <c r="F44" i="27"/>
  <c r="D43" i="27"/>
  <c r="F43" i="27" s="1"/>
  <c r="C43" i="27"/>
  <c r="F42" i="27"/>
  <c r="F41" i="27"/>
  <c r="F40" i="27"/>
  <c r="F39" i="27"/>
  <c r="F38" i="27"/>
  <c r="F37" i="27"/>
  <c r="F36" i="27"/>
  <c r="F35" i="27"/>
  <c r="F34" i="27"/>
  <c r="F33" i="27"/>
  <c r="F32" i="27"/>
  <c r="F31" i="27"/>
  <c r="F30" i="27"/>
  <c r="E29" i="27"/>
  <c r="D29" i="27"/>
  <c r="C29" i="27"/>
  <c r="F28" i="27"/>
  <c r="F27" i="27"/>
  <c r="F26" i="27"/>
  <c r="F25" i="27"/>
  <c r="F24" i="27"/>
  <c r="F23" i="27"/>
  <c r="F22" i="27"/>
  <c r="F21" i="27"/>
  <c r="F20" i="27"/>
  <c r="F19" i="27"/>
  <c r="F18" i="27"/>
  <c r="E17" i="27"/>
  <c r="D17" i="27"/>
  <c r="C17" i="27"/>
  <c r="C16" i="27" s="1"/>
  <c r="E16" i="27"/>
  <c r="E15" i="27" s="1"/>
  <c r="C15" i="27"/>
  <c r="C14" i="27" s="1"/>
  <c r="C307" i="27" s="1"/>
  <c r="Q90" i="5"/>
  <c r="Q89" i="5"/>
  <c r="N10" i="5"/>
  <c r="E34" i="8"/>
  <c r="H38" i="8"/>
  <c r="H37" i="8"/>
  <c r="H36" i="8"/>
  <c r="H35" i="8"/>
  <c r="G34" i="8"/>
  <c r="F34" i="8"/>
  <c r="F34" i="29" l="1"/>
  <c r="H11" i="29"/>
  <c r="S46" i="30"/>
  <c r="S68" i="30"/>
  <c r="G36" i="29"/>
  <c r="S24" i="31"/>
  <c r="S67" i="30"/>
  <c r="C8" i="29"/>
  <c r="G32" i="29"/>
  <c r="P67" i="31"/>
  <c r="D63" i="27"/>
  <c r="D57" i="27" s="1"/>
  <c r="D16" i="28"/>
  <c r="S34" i="30"/>
  <c r="L19" i="29"/>
  <c r="L17" i="29" s="1"/>
  <c r="P46" i="31"/>
  <c r="L111" i="31"/>
  <c r="S112" i="31" s="1"/>
  <c r="D23" i="30"/>
  <c r="D9" i="29" s="1"/>
  <c r="F29" i="27"/>
  <c r="C17" i="29"/>
  <c r="L23" i="30"/>
  <c r="S24" i="30" s="1"/>
  <c r="S45" i="30"/>
  <c r="P23" i="31"/>
  <c r="F110" i="27"/>
  <c r="F17" i="29"/>
  <c r="P23" i="30"/>
  <c r="S11" i="30"/>
  <c r="D45" i="30"/>
  <c r="D10" i="29" s="1"/>
  <c r="D89" i="30"/>
  <c r="D12" i="29" s="1"/>
  <c r="G35" i="29" s="1"/>
  <c r="S78" i="30"/>
  <c r="L45" i="31"/>
  <c r="L89" i="31"/>
  <c r="S90" i="31" s="1"/>
  <c r="S133" i="31"/>
  <c r="E14" i="32"/>
  <c r="F15" i="32"/>
  <c r="F85" i="32"/>
  <c r="F147" i="32"/>
  <c r="C115" i="28"/>
  <c r="C117" i="28" s="1"/>
  <c r="F15" i="27"/>
  <c r="F52" i="27"/>
  <c r="C103" i="32"/>
  <c r="C105" i="32" s="1"/>
  <c r="F120" i="27"/>
  <c r="F64" i="28"/>
  <c r="L133" i="30"/>
  <c r="S121" i="30"/>
  <c r="S133" i="30" s="1"/>
  <c r="F30" i="32"/>
  <c r="F115" i="27"/>
  <c r="S89" i="30"/>
  <c r="D16" i="27"/>
  <c r="D15" i="27" s="1"/>
  <c r="D14" i="27" s="1"/>
  <c r="F17" i="27"/>
  <c r="F70" i="27"/>
  <c r="G34" i="29"/>
  <c r="S16" i="31"/>
  <c r="S23" i="31" s="1"/>
  <c r="P45" i="31"/>
  <c r="D68" i="31"/>
  <c r="D133" i="31"/>
  <c r="D23" i="29" s="1"/>
  <c r="S122" i="31"/>
  <c r="F80" i="32"/>
  <c r="F90" i="28"/>
  <c r="S67" i="31"/>
  <c r="D111" i="31"/>
  <c r="D22" i="29" s="1"/>
  <c r="S99" i="31"/>
  <c r="S111" i="31" s="1"/>
  <c r="E145" i="32"/>
  <c r="F145" i="32" s="1"/>
  <c r="F136" i="32"/>
  <c r="F149" i="32"/>
  <c r="C308" i="27"/>
  <c r="C306" i="27"/>
  <c r="C309" i="27" s="1"/>
  <c r="I37" i="29"/>
  <c r="D111" i="30"/>
  <c r="D13" i="29" s="1"/>
  <c r="G14" i="29"/>
  <c r="G8" i="29" s="1"/>
  <c r="L134" i="30"/>
  <c r="F16" i="27"/>
  <c r="F64" i="27"/>
  <c r="P111" i="30"/>
  <c r="P111" i="31"/>
  <c r="F8" i="29"/>
  <c r="S33" i="31"/>
  <c r="D45" i="31"/>
  <c r="D19" i="29" s="1"/>
  <c r="S77" i="31"/>
  <c r="S89" i="31" s="1"/>
  <c r="D89" i="31"/>
  <c r="D21" i="29" s="1"/>
  <c r="F37" i="32"/>
  <c r="E14" i="27"/>
  <c r="F72" i="27"/>
  <c r="F84" i="27"/>
  <c r="C129" i="27"/>
  <c r="C131" i="27" s="1"/>
  <c r="E63" i="27"/>
  <c r="I32" i="29"/>
  <c r="P67" i="30"/>
  <c r="J12" i="29"/>
  <c r="J8" i="29" s="1"/>
  <c r="P90" i="30"/>
  <c r="S125" i="30"/>
  <c r="D24" i="31"/>
  <c r="F97" i="32"/>
  <c r="E281" i="27"/>
  <c r="F283" i="27"/>
  <c r="E17" i="28"/>
  <c r="C59" i="28"/>
  <c r="C53" i="28" s="1"/>
  <c r="D24" i="30"/>
  <c r="F106" i="27"/>
  <c r="F18" i="28"/>
  <c r="F23" i="28"/>
  <c r="D59" i="28"/>
  <c r="D53" i="28" s="1"/>
  <c r="F53" i="28" s="1"/>
  <c r="F125" i="28"/>
  <c r="F166" i="28"/>
  <c r="J23" i="29"/>
  <c r="S12" i="30"/>
  <c r="E8" i="29"/>
  <c r="S86" i="30"/>
  <c r="D133" i="30"/>
  <c r="D14" i="29" s="1"/>
  <c r="S39" i="31"/>
  <c r="L67" i="31"/>
  <c r="S62" i="31"/>
  <c r="D90" i="31"/>
  <c r="P90" i="31"/>
  <c r="J21" i="29"/>
  <c r="J17" i="29" s="1"/>
  <c r="S130" i="31"/>
  <c r="E48" i="32"/>
  <c r="E17" i="29"/>
  <c r="P133" i="30"/>
  <c r="D67" i="31"/>
  <c r="D20" i="29" s="1"/>
  <c r="F73" i="27"/>
  <c r="F258" i="27"/>
  <c r="E279" i="27"/>
  <c r="F279" i="27" s="1"/>
  <c r="F119" i="28"/>
  <c r="F168" i="28"/>
  <c r="I34" i="29"/>
  <c r="L89" i="30"/>
  <c r="S90" i="30" s="1"/>
  <c r="S84" i="30"/>
  <c r="S101" i="30"/>
  <c r="S111" i="30" s="1"/>
  <c r="P112" i="30"/>
  <c r="S37" i="31"/>
  <c r="S60" i="31"/>
  <c r="L133" i="31"/>
  <c r="S134" i="31" s="1"/>
  <c r="S128" i="31"/>
  <c r="F49" i="32"/>
  <c r="L112" i="30"/>
  <c r="D23" i="31"/>
  <c r="D18" i="29" s="1"/>
  <c r="H34" i="8"/>
  <c r="F29" i="8"/>
  <c r="G29" i="8"/>
  <c r="E29" i="8"/>
  <c r="E24" i="8"/>
  <c r="F24" i="8"/>
  <c r="G24" i="8"/>
  <c r="F40" i="8"/>
  <c r="G40" i="8"/>
  <c r="E40" i="8"/>
  <c r="F45" i="8"/>
  <c r="G45" i="8"/>
  <c r="E45" i="8"/>
  <c r="F21" i="7"/>
  <c r="G32" i="7"/>
  <c r="H32" i="7"/>
  <c r="G37" i="7"/>
  <c r="H37" i="7"/>
  <c r="F37" i="7"/>
  <c r="H64" i="7"/>
  <c r="G64" i="7"/>
  <c r="F64" i="7"/>
  <c r="H59" i="7"/>
  <c r="G59" i="7"/>
  <c r="F59" i="7"/>
  <c r="G54" i="7"/>
  <c r="H54" i="7"/>
  <c r="F54" i="7"/>
  <c r="I68" i="7"/>
  <c r="I67" i="7"/>
  <c r="I65" i="7"/>
  <c r="H47" i="7"/>
  <c r="G47" i="7"/>
  <c r="F47" i="7"/>
  <c r="H42" i="7"/>
  <c r="G42" i="7"/>
  <c r="F42" i="7"/>
  <c r="F32" i="7"/>
  <c r="I51" i="7"/>
  <c r="I49" i="7"/>
  <c r="I48" i="7"/>
  <c r="I35" i="7"/>
  <c r="I33" i="7"/>
  <c r="E306" i="27" l="1"/>
  <c r="E308" i="27"/>
  <c r="F281" i="27"/>
  <c r="I19" i="29"/>
  <c r="H19" i="29"/>
  <c r="I33" i="29"/>
  <c r="H33" i="29"/>
  <c r="I22" i="29"/>
  <c r="H22" i="29"/>
  <c r="H36" i="29"/>
  <c r="S134" i="30"/>
  <c r="E307" i="27"/>
  <c r="F14" i="27"/>
  <c r="F33" i="29"/>
  <c r="H10" i="29"/>
  <c r="S112" i="30"/>
  <c r="F59" i="28"/>
  <c r="F37" i="29"/>
  <c r="H14" i="29"/>
  <c r="C304" i="27"/>
  <c r="C305" i="27"/>
  <c r="S45" i="31"/>
  <c r="D115" i="28"/>
  <c r="D117" i="28" s="1"/>
  <c r="F17" i="28"/>
  <c r="E16" i="28"/>
  <c r="S23" i="30"/>
  <c r="I36" i="29"/>
  <c r="F48" i="32"/>
  <c r="E42" i="32"/>
  <c r="F42" i="32" s="1"/>
  <c r="E57" i="27"/>
  <c r="F57" i="27" s="1"/>
  <c r="F63" i="27"/>
  <c r="D17" i="29"/>
  <c r="I18" i="29"/>
  <c r="H18" i="29"/>
  <c r="H32" i="29"/>
  <c r="F36" i="29"/>
  <c r="H13" i="29"/>
  <c r="S46" i="31"/>
  <c r="F35" i="29"/>
  <c r="H12" i="29"/>
  <c r="H34" i="29"/>
  <c r="I20" i="29"/>
  <c r="H20" i="29"/>
  <c r="G37" i="29"/>
  <c r="G33" i="29"/>
  <c r="S68" i="31"/>
  <c r="I21" i="29"/>
  <c r="H35" i="29"/>
  <c r="H21" i="29"/>
  <c r="I23" i="29"/>
  <c r="H23" i="29"/>
  <c r="H37" i="29"/>
  <c r="D129" i="27"/>
  <c r="D131" i="27" s="1"/>
  <c r="D306" i="27"/>
  <c r="D309" i="27" s="1"/>
  <c r="D307" i="27"/>
  <c r="D308" i="27" s="1"/>
  <c r="F14" i="32"/>
  <c r="D8" i="29"/>
  <c r="F32" i="29"/>
  <c r="H9" i="29"/>
  <c r="I35" i="29"/>
  <c r="G23" i="8"/>
  <c r="F23" i="8"/>
  <c r="G39" i="8"/>
  <c r="E23" i="8"/>
  <c r="E39" i="8"/>
  <c r="H31" i="7"/>
  <c r="G31" i="7"/>
  <c r="F39" i="8"/>
  <c r="F31" i="7"/>
  <c r="I42" i="7"/>
  <c r="G52" i="7"/>
  <c r="I64" i="7"/>
  <c r="H52" i="7"/>
  <c r="F52" i="7"/>
  <c r="I47" i="7"/>
  <c r="I37" i="7"/>
  <c r="H14" i="8"/>
  <c r="I22" i="7"/>
  <c r="F307" i="27" l="1"/>
  <c r="E129" i="27"/>
  <c r="F38" i="29"/>
  <c r="G38" i="29"/>
  <c r="H17" i="29"/>
  <c r="D304" i="27"/>
  <c r="D305" i="27"/>
  <c r="H8" i="29"/>
  <c r="E115" i="28"/>
  <c r="F16" i="28"/>
  <c r="F308" i="27"/>
  <c r="E103" i="32"/>
  <c r="I17" i="29"/>
  <c r="I38" i="29"/>
  <c r="H38" i="29"/>
  <c r="E309" i="27"/>
  <c r="F309" i="27" s="1"/>
  <c r="F306" i="27"/>
  <c r="G29" i="7"/>
  <c r="F29" i="7"/>
  <c r="H29" i="7"/>
  <c r="F11" i="9"/>
  <c r="E105" i="32" l="1"/>
  <c r="F105" i="32" s="1"/>
  <c r="F103" i="32"/>
  <c r="E131" i="27"/>
  <c r="F129" i="27"/>
  <c r="E117" i="28"/>
  <c r="F117" i="28" s="1"/>
  <c r="F115" i="28"/>
  <c r="I63" i="7"/>
  <c r="I60" i="7"/>
  <c r="I55" i="7"/>
  <c r="I58" i="7"/>
  <c r="F76" i="5"/>
  <c r="S80" i="5"/>
  <c r="S79" i="5"/>
  <c r="S78" i="5"/>
  <c r="S76" i="5"/>
  <c r="H17" i="3"/>
  <c r="E305" i="27" l="1"/>
  <c r="F305" i="27" s="1"/>
  <c r="F131" i="27"/>
  <c r="E304" i="27"/>
  <c r="F304" i="27" s="1"/>
  <c r="S77" i="5"/>
  <c r="J39" i="20"/>
  <c r="J36" i="20"/>
  <c r="J33" i="20"/>
  <c r="J29" i="20"/>
  <c r="J26" i="20"/>
  <c r="J23" i="20"/>
  <c r="J19" i="20"/>
  <c r="J16" i="20"/>
  <c r="J13" i="20"/>
  <c r="D28" i="18"/>
  <c r="D27" i="18"/>
  <c r="D26" i="18"/>
  <c r="D25" i="18"/>
  <c r="D24" i="18"/>
  <c r="D23" i="18"/>
  <c r="D22" i="18"/>
  <c r="D20" i="18"/>
  <c r="D19" i="18"/>
  <c r="D17" i="18"/>
  <c r="D16" i="18"/>
  <c r="D15" i="18"/>
  <c r="Q47" i="18"/>
  <c r="Q46" i="18"/>
  <c r="Q45" i="18"/>
  <c r="Q44" i="18"/>
  <c r="Q43" i="18"/>
  <c r="Q42" i="18"/>
  <c r="Q41" i="18"/>
  <c r="Q39" i="18"/>
  <c r="Q38" i="18"/>
  <c r="Q37" i="18"/>
  <c r="Q36" i="18"/>
  <c r="Q35" i="18"/>
  <c r="Q34" i="18"/>
  <c r="Q28" i="18"/>
  <c r="Q27" i="18"/>
  <c r="Q26" i="18"/>
  <c r="Q25" i="18"/>
  <c r="Q24" i="18"/>
  <c r="Q23" i="18"/>
  <c r="Q22" i="18"/>
  <c r="Q20" i="18"/>
  <c r="Q19" i="18"/>
  <c r="Q18" i="18"/>
  <c r="Q17" i="18"/>
  <c r="Q16" i="18"/>
  <c r="Q15" i="18"/>
  <c r="D39" i="17"/>
  <c r="Q43" i="17"/>
  <c r="Q42" i="17"/>
  <c r="Q41" i="17"/>
  <c r="Q40" i="17"/>
  <c r="Q39" i="17"/>
  <c r="Q38" i="17"/>
  <c r="Q36" i="17"/>
  <c r="Q35" i="17"/>
  <c r="Q34" i="17"/>
  <c r="Q33" i="17"/>
  <c r="Q32" i="17"/>
  <c r="Q26" i="17"/>
  <c r="Q25" i="17"/>
  <c r="Q23" i="17"/>
  <c r="Q22" i="17"/>
  <c r="Q21" i="17"/>
  <c r="Q19" i="17"/>
  <c r="Q18" i="17"/>
  <c r="Q17" i="17"/>
  <c r="Q16" i="17"/>
  <c r="Q15" i="17"/>
  <c r="D15" i="17"/>
  <c r="F23" i="16"/>
  <c r="F24" i="16"/>
  <c r="E22" i="16"/>
  <c r="E21" i="16" s="1"/>
  <c r="F19" i="16"/>
  <c r="E22" i="15"/>
  <c r="E21" i="15" s="1"/>
  <c r="E16" i="15"/>
  <c r="E13" i="15"/>
  <c r="E20" i="14"/>
  <c r="E19" i="14" s="1"/>
  <c r="E14" i="14"/>
  <c r="E12" i="14" s="1"/>
  <c r="E22" i="13"/>
  <c r="E21" i="13" s="1"/>
  <c r="E16" i="13"/>
  <c r="E13" i="13"/>
  <c r="E26" i="12"/>
  <c r="E25" i="12" s="1"/>
  <c r="E20" i="12"/>
  <c r="E13" i="12"/>
  <c r="E23" i="11"/>
  <c r="E22" i="11" s="1"/>
  <c r="E17" i="11"/>
  <c r="E13" i="11"/>
  <c r="E27" i="9"/>
  <c r="E25" i="9" s="1"/>
  <c r="E24" i="9" s="1"/>
  <c r="E19" i="9"/>
  <c r="E13" i="9"/>
  <c r="E12" i="15" l="1"/>
  <c r="O25" i="19"/>
  <c r="N25" i="19"/>
  <c r="M25" i="19"/>
  <c r="L25" i="19"/>
  <c r="K25" i="19"/>
  <c r="J25" i="19"/>
  <c r="O22" i="19"/>
  <c r="N22" i="19"/>
  <c r="M22" i="19"/>
  <c r="L22" i="19"/>
  <c r="K22" i="19"/>
  <c r="J22" i="19"/>
  <c r="O19" i="19"/>
  <c r="N19" i="19"/>
  <c r="M19" i="19"/>
  <c r="L19" i="19"/>
  <c r="K19" i="19"/>
  <c r="J19" i="19"/>
  <c r="O16" i="19"/>
  <c r="N16" i="19"/>
  <c r="M16" i="19"/>
  <c r="L16" i="19"/>
  <c r="K16" i="19"/>
  <c r="J16" i="19"/>
  <c r="O13" i="19"/>
  <c r="N13" i="19"/>
  <c r="M13" i="19"/>
  <c r="L13" i="19"/>
  <c r="K13" i="19"/>
  <c r="J13" i="19"/>
  <c r="D47" i="18"/>
  <c r="D46" i="18"/>
  <c r="D45" i="18"/>
  <c r="D44" i="18"/>
  <c r="D43" i="18"/>
  <c r="D42" i="18"/>
  <c r="D41" i="18"/>
  <c r="P40" i="18"/>
  <c r="O40" i="18"/>
  <c r="N40" i="18"/>
  <c r="M40" i="18"/>
  <c r="L40" i="18"/>
  <c r="K40" i="18"/>
  <c r="J40" i="18"/>
  <c r="I40" i="18"/>
  <c r="H40" i="18"/>
  <c r="G40" i="18"/>
  <c r="F40" i="18"/>
  <c r="E40" i="18"/>
  <c r="D39" i="18"/>
  <c r="D38" i="18"/>
  <c r="D37" i="18"/>
  <c r="D36" i="18"/>
  <c r="D35" i="18"/>
  <c r="D34" i="18"/>
  <c r="P33" i="18"/>
  <c r="O33" i="18"/>
  <c r="N33" i="18"/>
  <c r="M33" i="18"/>
  <c r="L33" i="18"/>
  <c r="K33" i="18"/>
  <c r="J33" i="18"/>
  <c r="I33" i="18"/>
  <c r="H33" i="18"/>
  <c r="G33" i="18"/>
  <c r="F33" i="18"/>
  <c r="E33" i="18"/>
  <c r="P21" i="18"/>
  <c r="O21" i="18"/>
  <c r="N21" i="18"/>
  <c r="M21" i="18"/>
  <c r="L21" i="18"/>
  <c r="K21" i="18"/>
  <c r="J21" i="18"/>
  <c r="I21" i="18"/>
  <c r="H21" i="18"/>
  <c r="G21" i="18"/>
  <c r="F21" i="18"/>
  <c r="E21" i="18"/>
  <c r="D18" i="18"/>
  <c r="P14" i="18"/>
  <c r="O14" i="18"/>
  <c r="N14" i="18"/>
  <c r="M14" i="18"/>
  <c r="L14" i="18"/>
  <c r="K14" i="18"/>
  <c r="J14" i="18"/>
  <c r="I14" i="18"/>
  <c r="H14" i="18"/>
  <c r="G14" i="18"/>
  <c r="F14" i="18"/>
  <c r="E14" i="18"/>
  <c r="D43" i="17"/>
  <c r="D42" i="17"/>
  <c r="D41" i="17"/>
  <c r="D40" i="17"/>
  <c r="D38" i="17"/>
  <c r="P37" i="17"/>
  <c r="O37" i="17"/>
  <c r="N37" i="17"/>
  <c r="M37" i="17"/>
  <c r="L37" i="17"/>
  <c r="K37" i="17"/>
  <c r="J37" i="17"/>
  <c r="I37" i="17"/>
  <c r="H37" i="17"/>
  <c r="G37" i="17"/>
  <c r="F37" i="17"/>
  <c r="E37" i="17"/>
  <c r="D36" i="17"/>
  <c r="D35" i="17"/>
  <c r="D34" i="17"/>
  <c r="D33" i="17"/>
  <c r="D32" i="17"/>
  <c r="P31" i="17"/>
  <c r="P30" i="17" s="1"/>
  <c r="O31" i="17"/>
  <c r="N31" i="17"/>
  <c r="M31" i="17"/>
  <c r="L31" i="17"/>
  <c r="K31" i="17"/>
  <c r="J31" i="17"/>
  <c r="I31" i="17"/>
  <c r="H31" i="17"/>
  <c r="G31" i="17"/>
  <c r="F31" i="17"/>
  <c r="E31" i="17"/>
  <c r="D26" i="17"/>
  <c r="D25" i="17"/>
  <c r="Q24" i="17"/>
  <c r="D24" i="17"/>
  <c r="D23" i="17"/>
  <c r="D22" i="17"/>
  <c r="D21" i="17"/>
  <c r="P20" i="17"/>
  <c r="O20" i="17"/>
  <c r="N20" i="17"/>
  <c r="M20" i="17"/>
  <c r="L20" i="17"/>
  <c r="K20" i="17"/>
  <c r="J20" i="17"/>
  <c r="I20" i="17"/>
  <c r="H20" i="17"/>
  <c r="G20" i="17"/>
  <c r="F20" i="17"/>
  <c r="E20" i="17"/>
  <c r="D19" i="17"/>
  <c r="D18" i="17"/>
  <c r="D17" i="17"/>
  <c r="D16" i="17"/>
  <c r="P14" i="17"/>
  <c r="P13" i="17" s="1"/>
  <c r="O14" i="17"/>
  <c r="N14" i="17"/>
  <c r="M14" i="17"/>
  <c r="M13" i="17" s="1"/>
  <c r="L14" i="17"/>
  <c r="L13" i="17" s="1"/>
  <c r="K14" i="17"/>
  <c r="K13" i="17" s="1"/>
  <c r="J14" i="17"/>
  <c r="I14" i="17"/>
  <c r="I13" i="17" s="1"/>
  <c r="H14" i="17"/>
  <c r="H13" i="17" s="1"/>
  <c r="G14" i="17"/>
  <c r="G13" i="17" s="1"/>
  <c r="F14" i="17"/>
  <c r="E14" i="17"/>
  <c r="E13" i="17" s="1"/>
  <c r="O13" i="17"/>
  <c r="F26" i="16"/>
  <c r="F25" i="16"/>
  <c r="D22" i="16"/>
  <c r="D21" i="16" s="1"/>
  <c r="C22" i="16"/>
  <c r="C21" i="16" s="1"/>
  <c r="F18" i="16"/>
  <c r="F17" i="16"/>
  <c r="E16" i="16"/>
  <c r="E12" i="16" s="1"/>
  <c r="E20" i="16" s="1"/>
  <c r="D16" i="16"/>
  <c r="D12" i="16" s="1"/>
  <c r="D20" i="16" s="1"/>
  <c r="C16" i="16"/>
  <c r="C12" i="16" s="1"/>
  <c r="C20" i="16" s="1"/>
  <c r="F15" i="16"/>
  <c r="F14" i="16"/>
  <c r="F13" i="16"/>
  <c r="F11" i="16"/>
  <c r="F26" i="15"/>
  <c r="F25" i="15"/>
  <c r="F24" i="15"/>
  <c r="F23" i="15"/>
  <c r="D22" i="15"/>
  <c r="D21" i="15" s="1"/>
  <c r="C22" i="15"/>
  <c r="C21" i="15" s="1"/>
  <c r="F19" i="15"/>
  <c r="F18" i="15"/>
  <c r="F17" i="15"/>
  <c r="D16" i="15"/>
  <c r="F16" i="15" s="1"/>
  <c r="C16" i="15"/>
  <c r="F15" i="15"/>
  <c r="F14" i="15"/>
  <c r="D13" i="15"/>
  <c r="C13" i="15"/>
  <c r="E20" i="15"/>
  <c r="F11" i="15"/>
  <c r="F24" i="14"/>
  <c r="F23" i="14"/>
  <c r="F22" i="14"/>
  <c r="F21" i="14"/>
  <c r="D20" i="14"/>
  <c r="D19" i="14" s="1"/>
  <c r="C20" i="14"/>
  <c r="C19" i="14" s="1"/>
  <c r="F17" i="14"/>
  <c r="F16" i="14"/>
  <c r="F15" i="14"/>
  <c r="D14" i="14"/>
  <c r="D12" i="14" s="1"/>
  <c r="D18" i="14" s="1"/>
  <c r="C14" i="14"/>
  <c r="C12" i="14" s="1"/>
  <c r="F13" i="14"/>
  <c r="F11" i="14"/>
  <c r="F26" i="13"/>
  <c r="F25" i="13"/>
  <c r="F24" i="13"/>
  <c r="F23" i="13"/>
  <c r="D22" i="13"/>
  <c r="D21" i="13" s="1"/>
  <c r="C22" i="13"/>
  <c r="C21" i="13" s="1"/>
  <c r="F19" i="13"/>
  <c r="F18" i="13"/>
  <c r="F17" i="13"/>
  <c r="D16" i="13"/>
  <c r="C16" i="13"/>
  <c r="F15" i="13"/>
  <c r="F14" i="13"/>
  <c r="D13" i="13"/>
  <c r="C13" i="13"/>
  <c r="F11" i="13"/>
  <c r="F33" i="12"/>
  <c r="F32" i="12"/>
  <c r="F31" i="12"/>
  <c r="F30" i="12"/>
  <c r="F29" i="12"/>
  <c r="F28" i="12"/>
  <c r="F27" i="12"/>
  <c r="D26" i="12"/>
  <c r="D25" i="12" s="1"/>
  <c r="C26" i="12"/>
  <c r="C25" i="12" s="1"/>
  <c r="F23" i="12"/>
  <c r="F22" i="12"/>
  <c r="F21" i="12"/>
  <c r="D20" i="12"/>
  <c r="C20" i="12"/>
  <c r="F19" i="12"/>
  <c r="F18" i="12"/>
  <c r="F17" i="12"/>
  <c r="F16" i="12"/>
  <c r="F15" i="12"/>
  <c r="F14" i="12"/>
  <c r="D13" i="12"/>
  <c r="C13" i="12"/>
  <c r="F11" i="12"/>
  <c r="F27" i="11"/>
  <c r="F26" i="11"/>
  <c r="F25" i="11"/>
  <c r="F24" i="11"/>
  <c r="D23" i="11"/>
  <c r="D22" i="11" s="1"/>
  <c r="C23" i="11"/>
  <c r="C22" i="11" s="1"/>
  <c r="F20" i="11"/>
  <c r="F19" i="11"/>
  <c r="F18" i="11"/>
  <c r="D17" i="11"/>
  <c r="C17" i="11"/>
  <c r="F16" i="11"/>
  <c r="F15" i="11"/>
  <c r="F14" i="11"/>
  <c r="D13" i="11"/>
  <c r="C13" i="11"/>
  <c r="F11" i="11"/>
  <c r="F24" i="10"/>
  <c r="F23" i="10"/>
  <c r="F22" i="10"/>
  <c r="F21" i="10"/>
  <c r="E20" i="10"/>
  <c r="D20" i="10"/>
  <c r="D19" i="10" s="1"/>
  <c r="C20" i="10"/>
  <c r="C19" i="10" s="1"/>
  <c r="F17" i="10"/>
  <c r="F16" i="10"/>
  <c r="F15" i="10"/>
  <c r="E14" i="10"/>
  <c r="E12" i="10" s="1"/>
  <c r="E18" i="10" s="1"/>
  <c r="D14" i="10"/>
  <c r="D12" i="10" s="1"/>
  <c r="D18" i="10" s="1"/>
  <c r="C14" i="10"/>
  <c r="C12" i="10" s="1"/>
  <c r="F13" i="10"/>
  <c r="F11" i="10"/>
  <c r="F33" i="9"/>
  <c r="F32" i="9"/>
  <c r="F31" i="9"/>
  <c r="F30" i="9"/>
  <c r="F29" i="9"/>
  <c r="F28" i="9"/>
  <c r="D27" i="9"/>
  <c r="D25" i="9" s="1"/>
  <c r="D24" i="9" s="1"/>
  <c r="C27" i="9"/>
  <c r="C25" i="9" s="1"/>
  <c r="C24" i="9" s="1"/>
  <c r="F26" i="9"/>
  <c r="F22" i="9"/>
  <c r="F21" i="9"/>
  <c r="F20" i="9"/>
  <c r="D19" i="9"/>
  <c r="F19" i="9" s="1"/>
  <c r="C19" i="9"/>
  <c r="F18" i="9"/>
  <c r="F17" i="9"/>
  <c r="F16" i="9"/>
  <c r="F15" i="9"/>
  <c r="F14" i="9"/>
  <c r="D13" i="9"/>
  <c r="C13" i="9"/>
  <c r="H50" i="8"/>
  <c r="H48" i="8"/>
  <c r="H46" i="8"/>
  <c r="H44" i="8"/>
  <c r="H41" i="8"/>
  <c r="H33" i="8"/>
  <c r="H32" i="8"/>
  <c r="H31" i="8"/>
  <c r="H30" i="8"/>
  <c r="H28" i="8"/>
  <c r="H25" i="8"/>
  <c r="H20" i="8"/>
  <c r="H19" i="8"/>
  <c r="H18" i="8"/>
  <c r="G16" i="8"/>
  <c r="F16" i="8"/>
  <c r="E16" i="8"/>
  <c r="H15" i="8"/>
  <c r="I62" i="7"/>
  <c r="I46" i="7"/>
  <c r="I44" i="7"/>
  <c r="I43" i="7"/>
  <c r="I41" i="7"/>
  <c r="I38" i="7"/>
  <c r="I28" i="7"/>
  <c r="I27" i="7"/>
  <c r="I26" i="7"/>
  <c r="H25" i="7"/>
  <c r="G25" i="7"/>
  <c r="F25" i="7"/>
  <c r="F20" i="7" s="1"/>
  <c r="I24" i="7"/>
  <c r="I23" i="7"/>
  <c r="H21" i="7"/>
  <c r="G21" i="7"/>
  <c r="I33" i="6"/>
  <c r="H33" i="6"/>
  <c r="G33" i="6"/>
  <c r="E33" i="6"/>
  <c r="C33" i="6"/>
  <c r="J32" i="6"/>
  <c r="J31" i="6"/>
  <c r="J30" i="6"/>
  <c r="J29" i="6"/>
  <c r="J28" i="6"/>
  <c r="J27" i="6"/>
  <c r="J26" i="6"/>
  <c r="J25" i="6"/>
  <c r="J24" i="6"/>
  <c r="J23" i="6"/>
  <c r="J22" i="6"/>
  <c r="J21" i="6"/>
  <c r="J20" i="6"/>
  <c r="J19" i="6"/>
  <c r="J18" i="6"/>
  <c r="J17" i="6"/>
  <c r="J16" i="6"/>
  <c r="J15" i="6"/>
  <c r="J14" i="6"/>
  <c r="J13" i="6"/>
  <c r="J12" i="6"/>
  <c r="J11" i="6"/>
  <c r="J10" i="6"/>
  <c r="J9" i="6"/>
  <c r="J8" i="6"/>
  <c r="J7" i="6"/>
  <c r="L92" i="5"/>
  <c r="J92" i="5"/>
  <c r="H92" i="5"/>
  <c r="P91" i="5"/>
  <c r="L91" i="5"/>
  <c r="J91" i="5"/>
  <c r="L90" i="5"/>
  <c r="J90" i="5"/>
  <c r="K89" i="5"/>
  <c r="I89" i="5"/>
  <c r="L88" i="5"/>
  <c r="J88" i="5"/>
  <c r="L87" i="5"/>
  <c r="J87" i="5"/>
  <c r="K86" i="5"/>
  <c r="I86" i="5"/>
  <c r="D78" i="5"/>
  <c r="F50" i="4"/>
  <c r="F77" i="5"/>
  <c r="F46" i="4" s="1"/>
  <c r="F26" i="4"/>
  <c r="G26" i="4" s="1"/>
  <c r="F90" i="5"/>
  <c r="P69" i="5"/>
  <c r="O69" i="5"/>
  <c r="F44" i="4" s="1"/>
  <c r="G44" i="4" s="1"/>
  <c r="N69" i="5"/>
  <c r="L69" i="5"/>
  <c r="F41" i="4" s="1"/>
  <c r="G41" i="4" s="1"/>
  <c r="K69" i="5"/>
  <c r="F40" i="4" s="1"/>
  <c r="G40" i="4" s="1"/>
  <c r="J69" i="5"/>
  <c r="F39" i="4" s="1"/>
  <c r="G39" i="4" s="1"/>
  <c r="I69" i="5"/>
  <c r="F38" i="4" s="1"/>
  <c r="G38" i="4" s="1"/>
  <c r="H69" i="5"/>
  <c r="F37" i="4" s="1"/>
  <c r="G37" i="4" s="1"/>
  <c r="G69" i="5"/>
  <c r="F36" i="4" s="1"/>
  <c r="G36" i="4" s="1"/>
  <c r="F69" i="5"/>
  <c r="F35" i="4" s="1"/>
  <c r="G35" i="4" s="1"/>
  <c r="C69" i="5"/>
  <c r="M68" i="5"/>
  <c r="D68" i="5"/>
  <c r="Q68" i="5" s="1"/>
  <c r="M67" i="5"/>
  <c r="D67" i="5"/>
  <c r="M66" i="5"/>
  <c r="D66" i="5"/>
  <c r="M65" i="5"/>
  <c r="D65" i="5"/>
  <c r="M64" i="5"/>
  <c r="D64" i="5"/>
  <c r="M63" i="5"/>
  <c r="D63" i="5"/>
  <c r="M62" i="5"/>
  <c r="D62" i="5"/>
  <c r="M61" i="5"/>
  <c r="D61" i="5"/>
  <c r="M60" i="5"/>
  <c r="D60" i="5"/>
  <c r="M59" i="5"/>
  <c r="D59" i="5"/>
  <c r="M58" i="5"/>
  <c r="D58" i="5"/>
  <c r="M57" i="5"/>
  <c r="D57" i="5"/>
  <c r="P45" i="5"/>
  <c r="F21" i="4" s="1"/>
  <c r="G21" i="4" s="1"/>
  <c r="O45" i="5"/>
  <c r="F19" i="4" s="1"/>
  <c r="G19" i="4" s="1"/>
  <c r="N45" i="5"/>
  <c r="L45" i="5"/>
  <c r="K45" i="5"/>
  <c r="I45" i="5"/>
  <c r="H45" i="5"/>
  <c r="G45" i="5"/>
  <c r="F15" i="4" s="1"/>
  <c r="G15" i="4" s="1"/>
  <c r="F45" i="5"/>
  <c r="M44" i="5"/>
  <c r="M43" i="5"/>
  <c r="M42" i="5"/>
  <c r="M41" i="5"/>
  <c r="M40" i="5"/>
  <c r="M39" i="5"/>
  <c r="M38" i="5"/>
  <c r="M37" i="5"/>
  <c r="M36" i="5"/>
  <c r="M35" i="5"/>
  <c r="M34" i="5"/>
  <c r="M33" i="5"/>
  <c r="P23" i="5"/>
  <c r="P21" i="5"/>
  <c r="O21" i="5"/>
  <c r="N21" i="5"/>
  <c r="J21" i="5"/>
  <c r="G21" i="5"/>
  <c r="D21" i="5"/>
  <c r="P20" i="5"/>
  <c r="O20" i="5"/>
  <c r="N20" i="5"/>
  <c r="J20" i="5"/>
  <c r="G20" i="5"/>
  <c r="D20" i="5"/>
  <c r="P19" i="5"/>
  <c r="O19" i="5"/>
  <c r="N19" i="5"/>
  <c r="J19" i="5"/>
  <c r="G19" i="5"/>
  <c r="D19" i="5"/>
  <c r="P18" i="5"/>
  <c r="O18" i="5"/>
  <c r="N18" i="5"/>
  <c r="J18" i="5"/>
  <c r="G18" i="5"/>
  <c r="D18" i="5"/>
  <c r="P17" i="5"/>
  <c r="O17" i="5"/>
  <c r="N17" i="5"/>
  <c r="J17" i="5"/>
  <c r="G17" i="5"/>
  <c r="D17" i="5"/>
  <c r="P16" i="5"/>
  <c r="O16" i="5"/>
  <c r="N16" i="5"/>
  <c r="J16" i="5"/>
  <c r="G16" i="5"/>
  <c r="D16" i="5"/>
  <c r="P15" i="5"/>
  <c r="O15" i="5"/>
  <c r="N15" i="5"/>
  <c r="J15" i="5"/>
  <c r="G15" i="5"/>
  <c r="D15" i="5"/>
  <c r="P14" i="5"/>
  <c r="O14" i="5"/>
  <c r="N14" i="5"/>
  <c r="J14" i="5"/>
  <c r="G14" i="5"/>
  <c r="D14" i="5"/>
  <c r="P13" i="5"/>
  <c r="O13" i="5"/>
  <c r="N13" i="5"/>
  <c r="J13" i="5"/>
  <c r="G13" i="5"/>
  <c r="D13" i="5"/>
  <c r="P12" i="5"/>
  <c r="O12" i="5"/>
  <c r="N12" i="5"/>
  <c r="J12" i="5"/>
  <c r="G12" i="5"/>
  <c r="D12" i="5"/>
  <c r="P11" i="5"/>
  <c r="O11" i="5"/>
  <c r="N11" i="5"/>
  <c r="J11" i="5"/>
  <c r="G11" i="5"/>
  <c r="D11" i="5"/>
  <c r="P10" i="5"/>
  <c r="O10" i="5"/>
  <c r="J10" i="5"/>
  <c r="G10" i="5"/>
  <c r="D10" i="5"/>
  <c r="F49" i="4"/>
  <c r="G49" i="4" s="1"/>
  <c r="F45" i="4"/>
  <c r="G45" i="4" s="1"/>
  <c r="E42" i="4"/>
  <c r="F26" i="3" s="1"/>
  <c r="D42" i="4"/>
  <c r="E26" i="3" s="1"/>
  <c r="C42" i="4"/>
  <c r="E34" i="4"/>
  <c r="F25" i="3" s="1"/>
  <c r="D34" i="4"/>
  <c r="C34" i="4"/>
  <c r="F22" i="4"/>
  <c r="G32" i="3" s="1"/>
  <c r="G20" i="4"/>
  <c r="E17" i="4"/>
  <c r="F29" i="3" s="1"/>
  <c r="D17" i="4"/>
  <c r="C17" i="4"/>
  <c r="E12" i="4"/>
  <c r="D12" i="4"/>
  <c r="E28" i="3" s="1"/>
  <c r="C12" i="4"/>
  <c r="H65" i="3"/>
  <c r="H64" i="3"/>
  <c r="H63" i="3"/>
  <c r="H62" i="3"/>
  <c r="H61" i="3"/>
  <c r="H60" i="3"/>
  <c r="H59" i="3"/>
  <c r="H58" i="3"/>
  <c r="H57" i="3"/>
  <c r="H56" i="3"/>
  <c r="H55" i="3"/>
  <c r="H54" i="3"/>
  <c r="H53" i="3"/>
  <c r="H52" i="3"/>
  <c r="H51" i="3"/>
  <c r="H50" i="3"/>
  <c r="H49" i="3"/>
  <c r="H48" i="3"/>
  <c r="H47" i="3"/>
  <c r="H46" i="3"/>
  <c r="H45" i="3"/>
  <c r="H44" i="3"/>
  <c r="H43" i="3"/>
  <c r="H42" i="3"/>
  <c r="H41" i="3"/>
  <c r="H40" i="3"/>
  <c r="G39" i="3"/>
  <c r="F39" i="3"/>
  <c r="E39" i="3"/>
  <c r="F38" i="3"/>
  <c r="E38" i="3"/>
  <c r="H37" i="3"/>
  <c r="F36" i="3"/>
  <c r="E36" i="3"/>
  <c r="F35" i="3"/>
  <c r="E35" i="3"/>
  <c r="F34" i="3"/>
  <c r="E34" i="3"/>
  <c r="F32" i="3"/>
  <c r="E32" i="3"/>
  <c r="F31" i="3"/>
  <c r="E31" i="3"/>
  <c r="H21" i="3"/>
  <c r="H20" i="3"/>
  <c r="H19" i="3"/>
  <c r="H18" i="3"/>
  <c r="H16" i="3"/>
  <c r="G15" i="3"/>
  <c r="F15" i="3"/>
  <c r="E15" i="3"/>
  <c r="G30" i="2"/>
  <c r="B30" i="2"/>
  <c r="F23" i="2"/>
  <c r="C23" i="2"/>
  <c r="F24" i="2"/>
  <c r="F48" i="4" l="1"/>
  <c r="G48" i="4" s="1"/>
  <c r="G46" i="4"/>
  <c r="G31" i="3"/>
  <c r="J32" i="18"/>
  <c r="M12" i="5"/>
  <c r="E35" i="5" s="1"/>
  <c r="C35" i="5" s="1"/>
  <c r="Q35" i="5" s="1"/>
  <c r="M16" i="5"/>
  <c r="E39" i="5" s="1"/>
  <c r="C39" i="5" s="1"/>
  <c r="Q39" i="5" s="1"/>
  <c r="O30" i="17"/>
  <c r="O45" i="17" s="1"/>
  <c r="H30" i="17"/>
  <c r="G13" i="18"/>
  <c r="O13" i="18"/>
  <c r="G32" i="18"/>
  <c r="G49" i="18" s="1"/>
  <c r="C25" i="14"/>
  <c r="C26" i="14" s="1"/>
  <c r="M15" i="5"/>
  <c r="E38" i="5" s="1"/>
  <c r="C38" i="5" s="1"/>
  <c r="Q38" i="5" s="1"/>
  <c r="L86" i="5"/>
  <c r="Q14" i="17"/>
  <c r="M47" i="17"/>
  <c r="F18" i="4"/>
  <c r="G18" i="4" s="1"/>
  <c r="D33" i="18"/>
  <c r="Q40" i="18"/>
  <c r="M13" i="5"/>
  <c r="E36" i="5" s="1"/>
  <c r="C36" i="5" s="1"/>
  <c r="Q36" i="5" s="1"/>
  <c r="M21" i="5"/>
  <c r="E44" i="5" s="1"/>
  <c r="C44" i="5" s="1"/>
  <c r="Q44" i="5" s="1"/>
  <c r="D12" i="15"/>
  <c r="D20" i="15" s="1"/>
  <c r="K13" i="18"/>
  <c r="L13" i="18"/>
  <c r="Q57" i="5"/>
  <c r="Q58" i="5"/>
  <c r="Q62" i="5"/>
  <c r="Q66" i="5"/>
  <c r="L47" i="17"/>
  <c r="H32" i="18"/>
  <c r="P32" i="18"/>
  <c r="H20" i="19"/>
  <c r="D33" i="4"/>
  <c r="E25" i="3"/>
  <c r="E24" i="3" s="1"/>
  <c r="C12" i="15"/>
  <c r="C27" i="15" s="1"/>
  <c r="C28" i="15" s="1"/>
  <c r="C12" i="13"/>
  <c r="C27" i="13" s="1"/>
  <c r="C28" i="13" s="1"/>
  <c r="C12" i="9"/>
  <c r="C23" i="9" s="1"/>
  <c r="D12" i="9"/>
  <c r="D23" i="9" s="1"/>
  <c r="M14" i="5"/>
  <c r="E37" i="5" s="1"/>
  <c r="C37" i="5" s="1"/>
  <c r="Q37" i="5" s="1"/>
  <c r="G20" i="7"/>
  <c r="E30" i="3"/>
  <c r="D14" i="18"/>
  <c r="I25" i="7"/>
  <c r="I54" i="7"/>
  <c r="D12" i="12"/>
  <c r="D24" i="12" s="1"/>
  <c r="E30" i="17"/>
  <c r="E45" i="17" s="1"/>
  <c r="E13" i="18"/>
  <c r="M13" i="18"/>
  <c r="K51" i="18"/>
  <c r="F23" i="11"/>
  <c r="M20" i="5"/>
  <c r="E43" i="5" s="1"/>
  <c r="C43" i="5" s="1"/>
  <c r="Q43" i="5" s="1"/>
  <c r="Q61" i="5"/>
  <c r="Q65" i="5"/>
  <c r="H20" i="7"/>
  <c r="L51" i="18"/>
  <c r="H17" i="19"/>
  <c r="M11" i="5"/>
  <c r="E34" i="5" s="1"/>
  <c r="C34" i="5" s="1"/>
  <c r="Q34" i="5" s="1"/>
  <c r="G47" i="17"/>
  <c r="O47" i="17"/>
  <c r="G50" i="18"/>
  <c r="O32" i="18"/>
  <c r="O49" i="18" s="1"/>
  <c r="H14" i="19"/>
  <c r="C12" i="5"/>
  <c r="J89" i="5"/>
  <c r="F13" i="18"/>
  <c r="I32" i="18"/>
  <c r="Q59" i="5"/>
  <c r="L89" i="5"/>
  <c r="L93" i="5" s="1"/>
  <c r="I59" i="7"/>
  <c r="C18" i="14"/>
  <c r="Q37" i="17"/>
  <c r="Q21" i="18"/>
  <c r="Q33" i="18"/>
  <c r="Q50" i="18" s="1"/>
  <c r="H11" i="19"/>
  <c r="H23" i="19"/>
  <c r="D21" i="18"/>
  <c r="J13" i="18"/>
  <c r="J49" i="18" s="1"/>
  <c r="Q14" i="18"/>
  <c r="J30" i="17"/>
  <c r="Q31" i="17"/>
  <c r="D20" i="17"/>
  <c r="J13" i="17"/>
  <c r="H45" i="17"/>
  <c r="F13" i="17"/>
  <c r="F13" i="15"/>
  <c r="C27" i="16"/>
  <c r="C28" i="16" s="1"/>
  <c r="Q64" i="5"/>
  <c r="J46" i="17"/>
  <c r="N13" i="17"/>
  <c r="N47" i="17"/>
  <c r="N13" i="18"/>
  <c r="H15" i="3"/>
  <c r="E33" i="4"/>
  <c r="F25" i="12"/>
  <c r="P45" i="17"/>
  <c r="I21" i="7"/>
  <c r="F20" i="12"/>
  <c r="F27" i="9"/>
  <c r="F24" i="9"/>
  <c r="E12" i="11"/>
  <c r="E21" i="11" s="1"/>
  <c r="N22" i="5"/>
  <c r="C14" i="5"/>
  <c r="J86" i="5"/>
  <c r="F24" i="4"/>
  <c r="Q20" i="17"/>
  <c r="E51" i="18"/>
  <c r="M51" i="18"/>
  <c r="F22" i="13"/>
  <c r="D31" i="17"/>
  <c r="F30" i="17"/>
  <c r="F47" i="17"/>
  <c r="E47" i="17"/>
  <c r="M10" i="5"/>
  <c r="E33" i="5" s="1"/>
  <c r="C33" i="5" s="1"/>
  <c r="Q33" i="5" s="1"/>
  <c r="O22" i="5"/>
  <c r="C13" i="5"/>
  <c r="C19" i="5"/>
  <c r="F91" i="5"/>
  <c r="H91" i="5" s="1"/>
  <c r="F78" i="5"/>
  <c r="F51" i="18"/>
  <c r="N51" i="18"/>
  <c r="F22" i="16"/>
  <c r="E46" i="17"/>
  <c r="M46" i="17"/>
  <c r="G30" i="17"/>
  <c r="G45" i="17" s="1"/>
  <c r="N46" i="17"/>
  <c r="P47" i="17"/>
  <c r="F30" i="3"/>
  <c r="C33" i="4"/>
  <c r="G22" i="4"/>
  <c r="F46" i="17"/>
  <c r="D22" i="5"/>
  <c r="C17" i="5"/>
  <c r="E70" i="5"/>
  <c r="G46" i="17"/>
  <c r="O46" i="17"/>
  <c r="I51" i="18"/>
  <c r="O50" i="18"/>
  <c r="C18" i="5"/>
  <c r="C11" i="5"/>
  <c r="M45" i="5"/>
  <c r="E33" i="3"/>
  <c r="C16" i="5"/>
  <c r="M18" i="5"/>
  <c r="E41" i="5" s="1"/>
  <c r="C41" i="5" s="1"/>
  <c r="Q41" i="5" s="1"/>
  <c r="C21" i="5"/>
  <c r="F16" i="4"/>
  <c r="G16" i="4" s="1"/>
  <c r="Q63" i="5"/>
  <c r="D25" i="10"/>
  <c r="D26" i="10" s="1"/>
  <c r="F16" i="13"/>
  <c r="F20" i="14"/>
  <c r="F16" i="16"/>
  <c r="D14" i="17"/>
  <c r="M30" i="17"/>
  <c r="M45" i="17" s="1"/>
  <c r="H46" i="17"/>
  <c r="P46" i="17"/>
  <c r="J47" i="17"/>
  <c r="J51" i="18"/>
  <c r="P50" i="18"/>
  <c r="Q91" i="5"/>
  <c r="H16" i="8"/>
  <c r="D25" i="14"/>
  <c r="D26" i="14" s="1"/>
  <c r="P13" i="18"/>
  <c r="P49" i="18" s="1"/>
  <c r="I32" i="7"/>
  <c r="H47" i="17"/>
  <c r="C11" i="4"/>
  <c r="F33" i="3"/>
  <c r="M17" i="5"/>
  <c r="E40" i="5" s="1"/>
  <c r="C40" i="5" s="1"/>
  <c r="Q40" i="5" s="1"/>
  <c r="C20" i="5"/>
  <c r="Q67" i="5"/>
  <c r="H40" i="8"/>
  <c r="E12" i="12"/>
  <c r="C12" i="12"/>
  <c r="C24" i="12" s="1"/>
  <c r="D12" i="13"/>
  <c r="D20" i="13" s="1"/>
  <c r="F21" i="16"/>
  <c r="N30" i="17"/>
  <c r="K50" i="18"/>
  <c r="F21" i="15"/>
  <c r="L30" i="17"/>
  <c r="L45" i="17" s="1"/>
  <c r="L46" i="17"/>
  <c r="L50" i="18"/>
  <c r="L32" i="18"/>
  <c r="G38" i="3"/>
  <c r="H38" i="3" s="1"/>
  <c r="G50" i="4"/>
  <c r="E32" i="18"/>
  <c r="E50" i="18"/>
  <c r="M32" i="18"/>
  <c r="M50" i="18"/>
  <c r="D11" i="4"/>
  <c r="E29" i="3"/>
  <c r="E27" i="3" s="1"/>
  <c r="M19" i="5"/>
  <c r="E42" i="5" s="1"/>
  <c r="P22" i="5"/>
  <c r="E19" i="10"/>
  <c r="F20" i="10"/>
  <c r="M70" i="5"/>
  <c r="F43" i="4"/>
  <c r="I13" i="18"/>
  <c r="I49" i="18" s="1"/>
  <c r="I50" i="18"/>
  <c r="F14" i="14"/>
  <c r="F19" i="14"/>
  <c r="E12" i="9"/>
  <c r="F13" i="9"/>
  <c r="F18" i="10"/>
  <c r="E27" i="15"/>
  <c r="H32" i="3"/>
  <c r="F27" i="3"/>
  <c r="E11" i="4"/>
  <c r="F34" i="4"/>
  <c r="G25" i="3" s="1"/>
  <c r="C25" i="10"/>
  <c r="C26" i="10" s="1"/>
  <c r="C18" i="10"/>
  <c r="K47" i="17"/>
  <c r="F24" i="3"/>
  <c r="K30" i="17"/>
  <c r="Q46" i="17"/>
  <c r="K46" i="17"/>
  <c r="D37" i="17"/>
  <c r="K32" i="18"/>
  <c r="K49" i="18" s="1"/>
  <c r="D40" i="18"/>
  <c r="F12" i="10"/>
  <c r="N50" i="18"/>
  <c r="N32" i="18"/>
  <c r="N49" i="18" s="1"/>
  <c r="F14" i="10"/>
  <c r="F17" i="4"/>
  <c r="G29" i="3" s="1"/>
  <c r="H24" i="8"/>
  <c r="H45" i="8"/>
  <c r="H29" i="8"/>
  <c r="F50" i="18"/>
  <c r="F32" i="18"/>
  <c r="F22" i="15"/>
  <c r="F13" i="12"/>
  <c r="E12" i="13"/>
  <c r="F20" i="16"/>
  <c r="F25" i="4"/>
  <c r="G22" i="5"/>
  <c r="C10" i="5"/>
  <c r="H90" i="5"/>
  <c r="J33" i="6"/>
  <c r="C12" i="11"/>
  <c r="F13" i="13"/>
  <c r="J22" i="5"/>
  <c r="S81" i="5"/>
  <c r="D12" i="11"/>
  <c r="F17" i="11"/>
  <c r="F22" i="11"/>
  <c r="I46" i="17"/>
  <c r="I30" i="17"/>
  <c r="I45" i="17" s="1"/>
  <c r="I47" i="17"/>
  <c r="J50" i="18"/>
  <c r="H39" i="3"/>
  <c r="Q46" i="5"/>
  <c r="M69" i="5"/>
  <c r="F13" i="11"/>
  <c r="H50" i="18"/>
  <c r="H13" i="18"/>
  <c r="H49" i="18" s="1"/>
  <c r="F26" i="12"/>
  <c r="D27" i="16"/>
  <c r="D28" i="16" s="1"/>
  <c r="F12" i="16"/>
  <c r="G51" i="18"/>
  <c r="O51" i="18"/>
  <c r="C15" i="5"/>
  <c r="D69" i="5"/>
  <c r="Q60" i="5"/>
  <c r="F21" i="13"/>
  <c r="F20" i="15"/>
  <c r="E27" i="16"/>
  <c r="H51" i="18"/>
  <c r="P51" i="18"/>
  <c r="E17" i="2"/>
  <c r="E18" i="2" s="1"/>
  <c r="F27" i="2"/>
  <c r="B29" i="2"/>
  <c r="C27" i="2"/>
  <c r="C26" i="2"/>
  <c r="C25" i="2"/>
  <c r="C24" i="2"/>
  <c r="D34" i="12" l="1"/>
  <c r="D35" i="12" s="1"/>
  <c r="I20" i="7"/>
  <c r="L49" i="18"/>
  <c r="C20" i="15"/>
  <c r="M49" i="18"/>
  <c r="C20" i="13"/>
  <c r="Q13" i="17"/>
  <c r="D13" i="18"/>
  <c r="D27" i="15"/>
  <c r="D28" i="15" s="1"/>
  <c r="D27" i="13"/>
  <c r="D28" i="13" s="1"/>
  <c r="F12" i="11"/>
  <c r="C34" i="9"/>
  <c r="C35" i="9" s="1"/>
  <c r="Q32" i="18"/>
  <c r="F89" i="5"/>
  <c r="F12" i="15"/>
  <c r="H89" i="5"/>
  <c r="C34" i="12"/>
  <c r="C35" i="12" s="1"/>
  <c r="F49" i="18"/>
  <c r="F45" i="17"/>
  <c r="J93" i="5"/>
  <c r="D34" i="9"/>
  <c r="D35" i="9" s="1"/>
  <c r="F22" i="8"/>
  <c r="F51" i="8" s="1"/>
  <c r="H39" i="8"/>
  <c r="F12" i="12"/>
  <c r="I29" i="7"/>
  <c r="I52" i="7"/>
  <c r="I31" i="7"/>
  <c r="M23" i="5"/>
  <c r="M22" i="5"/>
  <c r="D47" i="17"/>
  <c r="Q30" i="17"/>
  <c r="Q45" i="17" s="1"/>
  <c r="N45" i="17"/>
  <c r="Q47" i="17"/>
  <c r="Q13" i="18"/>
  <c r="E49" i="18"/>
  <c r="D13" i="17"/>
  <c r="D46" i="17"/>
  <c r="J45" i="17"/>
  <c r="E24" i="12"/>
  <c r="F24" i="12" s="1"/>
  <c r="E34" i="12"/>
  <c r="F34" i="12" s="1"/>
  <c r="E28" i="11"/>
  <c r="E29" i="11" s="1"/>
  <c r="F25" i="9"/>
  <c r="D30" i="17"/>
  <c r="Q69" i="5"/>
  <c r="E28" i="15"/>
  <c r="G24" i="4"/>
  <c r="G35" i="3"/>
  <c r="H35" i="3" s="1"/>
  <c r="D51" i="18"/>
  <c r="G25" i="4"/>
  <c r="G36" i="3"/>
  <c r="H36" i="3" s="1"/>
  <c r="K45" i="17"/>
  <c r="E25" i="14"/>
  <c r="F12" i="14"/>
  <c r="E18" i="14"/>
  <c r="F18" i="14" s="1"/>
  <c r="H31" i="3"/>
  <c r="G30" i="3"/>
  <c r="H30" i="3" s="1"/>
  <c r="F19" i="10"/>
  <c r="Q70" i="5"/>
  <c r="F88" i="5"/>
  <c r="H88" i="5" s="1"/>
  <c r="F47" i="4" s="1"/>
  <c r="G47" i="4" s="1"/>
  <c r="D28" i="11"/>
  <c r="D29" i="11" s="1"/>
  <c r="D21" i="11"/>
  <c r="F21" i="11" s="1"/>
  <c r="E25" i="10"/>
  <c r="F25" i="10" s="1"/>
  <c r="E23" i="3"/>
  <c r="E22" i="3" s="1"/>
  <c r="G43" i="4"/>
  <c r="F42" i="4"/>
  <c r="F33" i="4" s="1"/>
  <c r="G33" i="4" s="1"/>
  <c r="D32" i="18"/>
  <c r="F27" i="16"/>
  <c r="E28" i="16"/>
  <c r="F28" i="16" s="1"/>
  <c r="F12" i="13"/>
  <c r="E20" i="13"/>
  <c r="F20" i="13" s="1"/>
  <c r="E27" i="13"/>
  <c r="Q51" i="18"/>
  <c r="G34" i="4"/>
  <c r="D50" i="18"/>
  <c r="G22" i="8"/>
  <c r="H23" i="8"/>
  <c r="C28" i="11"/>
  <c r="C29" i="11" s="1"/>
  <c r="C21" i="11"/>
  <c r="G17" i="4"/>
  <c r="H29" i="3"/>
  <c r="C22" i="5"/>
  <c r="E45" i="5"/>
  <c r="J42" i="5" s="1"/>
  <c r="F23" i="3"/>
  <c r="F22" i="3" s="1"/>
  <c r="E23" i="9"/>
  <c r="F23" i="9" s="1"/>
  <c r="E34" i="9"/>
  <c r="F12" i="9"/>
  <c r="C30" i="2"/>
  <c r="E19" i="2"/>
  <c r="C29" i="2"/>
  <c r="D45" i="17" l="1"/>
  <c r="D49" i="18"/>
  <c r="Q49" i="18"/>
  <c r="F27" i="15"/>
  <c r="F28" i="15"/>
  <c r="F13" i="4"/>
  <c r="G13" i="4" s="1"/>
  <c r="E35" i="12"/>
  <c r="F35" i="12" s="1"/>
  <c r="F29" i="11"/>
  <c r="F28" i="11"/>
  <c r="E26" i="10"/>
  <c r="F26" i="10" s="1"/>
  <c r="F25" i="14"/>
  <c r="E26" i="14"/>
  <c r="F26" i="14" s="1"/>
  <c r="F34" i="9"/>
  <c r="E35" i="9"/>
  <c r="F35" i="9" s="1"/>
  <c r="H25" i="3"/>
  <c r="H22" i="8"/>
  <c r="G51" i="8"/>
  <c r="H51" i="8" s="1"/>
  <c r="G42" i="4"/>
  <c r="G26" i="3"/>
  <c r="H26" i="3" s="1"/>
  <c r="F27" i="13"/>
  <c r="E28" i="13"/>
  <c r="F28" i="13" s="1"/>
  <c r="E46" i="5"/>
  <c r="O49" i="1"/>
  <c r="O42" i="1"/>
  <c r="N49" i="1"/>
  <c r="N42" i="1"/>
  <c r="O21" i="1"/>
  <c r="O17" i="1"/>
  <c r="N21" i="1"/>
  <c r="N17" i="1"/>
  <c r="G24" i="3" l="1"/>
  <c r="H24" i="3" s="1"/>
  <c r="J45" i="5"/>
  <c r="C42" i="5"/>
  <c r="N23" i="1"/>
  <c r="N25" i="1" s="1"/>
  <c r="O23" i="1"/>
  <c r="O25" i="1" s="1"/>
  <c r="O34" i="1"/>
  <c r="N34" i="1"/>
  <c r="I17" i="1"/>
  <c r="J17" i="1"/>
  <c r="K17" i="1"/>
  <c r="L17" i="1"/>
  <c r="M17" i="1"/>
  <c r="P17" i="1"/>
  <c r="I21" i="1"/>
  <c r="J21" i="1"/>
  <c r="K21" i="1"/>
  <c r="L21" i="1"/>
  <c r="M21" i="1"/>
  <c r="P21" i="1"/>
  <c r="I42" i="1"/>
  <c r="J42" i="1"/>
  <c r="K42" i="1"/>
  <c r="L42" i="1"/>
  <c r="M42" i="1"/>
  <c r="P42" i="1"/>
  <c r="I49" i="1"/>
  <c r="J49" i="1"/>
  <c r="K49" i="1"/>
  <c r="L49" i="1"/>
  <c r="M49" i="1"/>
  <c r="P49" i="1"/>
  <c r="H49" i="1"/>
  <c r="H42" i="1"/>
  <c r="H17" i="1"/>
  <c r="Q42" i="5" l="1"/>
  <c r="Q45" i="5" s="1"/>
  <c r="C45" i="5"/>
  <c r="F14" i="4"/>
  <c r="C46" i="5"/>
  <c r="N26" i="1"/>
  <c r="O26" i="1"/>
  <c r="M23" i="1"/>
  <c r="M25" i="1" s="1"/>
  <c r="J23" i="1"/>
  <c r="J25" i="1" s="1"/>
  <c r="L23" i="1"/>
  <c r="L25" i="1" s="1"/>
  <c r="K23" i="1"/>
  <c r="K25" i="1" s="1"/>
  <c r="I23" i="1"/>
  <c r="I25" i="1" s="1"/>
  <c r="P23" i="1"/>
  <c r="P25" i="1" s="1"/>
  <c r="P34" i="1"/>
  <c r="M34" i="1"/>
  <c r="K34" i="1"/>
  <c r="J34" i="1"/>
  <c r="I34" i="1"/>
  <c r="L34" i="1"/>
  <c r="G17" i="1"/>
  <c r="G14" i="4" l="1"/>
  <c r="F12" i="4"/>
  <c r="G28" i="3" s="1"/>
  <c r="F87" i="5"/>
  <c r="V46" i="5"/>
  <c r="M26" i="1"/>
  <c r="J26" i="1"/>
  <c r="I26" i="1"/>
  <c r="K26" i="1"/>
  <c r="L26" i="1"/>
  <c r="P26" i="1"/>
  <c r="G12" i="1"/>
  <c r="G13" i="1"/>
  <c r="G14" i="1"/>
  <c r="G15" i="1"/>
  <c r="G16" i="1"/>
  <c r="G18" i="1"/>
  <c r="G19" i="1"/>
  <c r="G20" i="1"/>
  <c r="G24" i="1"/>
  <c r="F86" i="5" l="1"/>
  <c r="H87" i="5"/>
  <c r="F11" i="4"/>
  <c r="G11" i="4" s="1"/>
  <c r="G12" i="4"/>
  <c r="H21" i="1"/>
  <c r="G21" i="1" s="1"/>
  <c r="G11" i="1"/>
  <c r="H28" i="3" l="1"/>
  <c r="G27" i="3"/>
  <c r="H27" i="3" s="1"/>
  <c r="F23" i="4"/>
  <c r="G34" i="3" s="1"/>
  <c r="H86" i="5"/>
  <c r="H93" i="5" s="1"/>
  <c r="H34" i="1"/>
  <c r="G49" i="1"/>
  <c r="H23" i="1"/>
  <c r="G42" i="1"/>
  <c r="G23" i="4" l="1"/>
  <c r="H25" i="1"/>
  <c r="G25" i="1" s="1"/>
  <c r="G23" i="1"/>
  <c r="G34" i="1"/>
  <c r="Q34" i="1" s="1"/>
  <c r="G33" i="3" l="1"/>
  <c r="H34" i="3"/>
  <c r="G35" i="1"/>
  <c r="G26" i="1"/>
  <c r="H33" i="3" l="1"/>
  <c r="G23" i="3"/>
  <c r="F33" i="1"/>
  <c r="F48" i="1" s="1"/>
  <c r="F31" i="1"/>
  <c r="F46" i="1" s="1"/>
  <c r="F32" i="1"/>
  <c r="F47" i="1" s="1"/>
  <c r="F30" i="1"/>
  <c r="G22" i="3" l="1"/>
  <c r="H22" i="3" s="1"/>
  <c r="H23" i="3"/>
  <c r="N48" i="1"/>
  <c r="O48" i="1"/>
  <c r="N47" i="1"/>
  <c r="O47" i="1"/>
  <c r="N46" i="1"/>
  <c r="O46" i="1"/>
  <c r="I47" i="1"/>
  <c r="K47" i="1"/>
  <c r="J47" i="1"/>
  <c r="P47" i="1"/>
  <c r="M47" i="1"/>
  <c r="L47" i="1"/>
  <c r="I46" i="1"/>
  <c r="L46" i="1"/>
  <c r="K46" i="1"/>
  <c r="P46" i="1"/>
  <c r="J46" i="1"/>
  <c r="M46" i="1"/>
  <c r="K48" i="1"/>
  <c r="J48" i="1"/>
  <c r="M48" i="1"/>
  <c r="L48" i="1"/>
  <c r="P48" i="1"/>
  <c r="I48" i="1"/>
  <c r="F35" i="1"/>
  <c r="F38" i="1"/>
  <c r="F45" i="1"/>
  <c r="F40" i="1"/>
  <c r="H46" i="1"/>
  <c r="H48" i="1"/>
  <c r="H47" i="1"/>
  <c r="F39" i="1"/>
  <c r="F41" i="1"/>
  <c r="N45" i="1" l="1"/>
  <c r="O45" i="1"/>
  <c r="N39" i="1"/>
  <c r="N31" i="1" s="1"/>
  <c r="O39" i="1"/>
  <c r="O31" i="1" s="1"/>
  <c r="N38" i="1"/>
  <c r="O38" i="1"/>
  <c r="N41" i="1"/>
  <c r="N33" i="1" s="1"/>
  <c r="O41" i="1"/>
  <c r="O33" i="1" s="1"/>
  <c r="N40" i="1"/>
  <c r="N32" i="1" s="1"/>
  <c r="O40" i="1"/>
  <c r="O32" i="1" s="1"/>
  <c r="M38" i="1"/>
  <c r="L38" i="1"/>
  <c r="K38" i="1"/>
  <c r="I38" i="1"/>
  <c r="J38" i="1"/>
  <c r="P38" i="1"/>
  <c r="I40" i="1"/>
  <c r="I32" i="1" s="1"/>
  <c r="P40" i="1"/>
  <c r="P32" i="1" s="1"/>
  <c r="M40" i="1"/>
  <c r="M32" i="1" s="1"/>
  <c r="K40" i="1"/>
  <c r="K32" i="1" s="1"/>
  <c r="L40" i="1"/>
  <c r="L32" i="1" s="1"/>
  <c r="J40" i="1"/>
  <c r="J32" i="1" s="1"/>
  <c r="P45" i="1"/>
  <c r="J45" i="1"/>
  <c r="M45" i="1"/>
  <c r="I45" i="1"/>
  <c r="L45" i="1"/>
  <c r="K45" i="1"/>
  <c r="I41" i="1"/>
  <c r="I33" i="1" s="1"/>
  <c r="K41" i="1"/>
  <c r="K33" i="1" s="1"/>
  <c r="J41" i="1"/>
  <c r="J33" i="1" s="1"/>
  <c r="M41" i="1"/>
  <c r="M33" i="1" s="1"/>
  <c r="L41" i="1"/>
  <c r="L33" i="1" s="1"/>
  <c r="P41" i="1"/>
  <c r="P33" i="1" s="1"/>
  <c r="P39" i="1"/>
  <c r="P31" i="1" s="1"/>
  <c r="K39" i="1"/>
  <c r="K31" i="1" s="1"/>
  <c r="M39" i="1"/>
  <c r="M31" i="1" s="1"/>
  <c r="L39" i="1"/>
  <c r="L31" i="1" s="1"/>
  <c r="J39" i="1"/>
  <c r="J31" i="1" s="1"/>
  <c r="I39" i="1"/>
  <c r="I31" i="1" s="1"/>
  <c r="H38" i="1"/>
  <c r="H40" i="1"/>
  <c r="H32" i="1" s="1"/>
  <c r="H45" i="1"/>
  <c r="G48" i="1"/>
  <c r="H39" i="1"/>
  <c r="G47" i="1"/>
  <c r="G46" i="1"/>
  <c r="H41" i="1"/>
  <c r="N30" i="1" l="1"/>
  <c r="O30" i="1"/>
  <c r="P30" i="1"/>
  <c r="M30" i="1"/>
  <c r="L30" i="1"/>
  <c r="J30" i="1"/>
  <c r="I30" i="1"/>
  <c r="K30" i="1"/>
  <c r="G38" i="1"/>
  <c r="G45" i="1"/>
  <c r="H30" i="1"/>
  <c r="G40" i="1"/>
  <c r="G39" i="1"/>
  <c r="H31" i="1"/>
  <c r="G41" i="1"/>
  <c r="H33" i="1"/>
  <c r="Q32" i="1" l="1"/>
  <c r="Q31" i="1"/>
  <c r="Q33" i="1"/>
  <c r="Q30" i="1"/>
  <c r="H26" i="1"/>
  <c r="G29" i="2"/>
  <c r="F26" i="2"/>
  <c r="F25" i="2"/>
  <c r="F30" i="2" s="1"/>
  <c r="F29" i="2" l="1"/>
  <c r="E22" i="8"/>
  <c r="E51" i="8" s="1"/>
</calcChain>
</file>

<file path=xl/sharedStrings.xml><?xml version="1.0" encoding="utf-8"?>
<sst xmlns="http://schemas.openxmlformats.org/spreadsheetml/2006/main" count="3992" uniqueCount="1303">
  <si>
    <t>1. ZADANIA W RAMACH PROJEKTU (PLN)</t>
  </si>
  <si>
    <t xml:space="preserve">1. </t>
  </si>
  <si>
    <t>inwestycyjny</t>
  </si>
  <si>
    <t xml:space="preserve">2. </t>
  </si>
  <si>
    <t>bieżący</t>
  </si>
  <si>
    <t>%</t>
  </si>
  <si>
    <t>Suma</t>
  </si>
  <si>
    <t>5.</t>
  </si>
  <si>
    <t>….................</t>
  </si>
  <si>
    <t>Okres realizacji
(rzeczowo-finansowy)</t>
  </si>
  <si>
    <t>Tytuł projektu</t>
  </si>
  <si>
    <t>2. ŹRÓDŁA FINANSOWANIA WYDATKÓW KWALIFIKOWALNYCH PROJEKTU (PLN)</t>
  </si>
  <si>
    <t>Suma wydatków kwalifikowalnych</t>
  </si>
  <si>
    <t xml:space="preserve">Razem </t>
  </si>
  <si>
    <t>mm.rok-mm.rok</t>
  </si>
  <si>
    <t>a) Bezpośrednie</t>
  </si>
  <si>
    <t>b) Pośrednie</t>
  </si>
  <si>
    <t>I</t>
  </si>
  <si>
    <t>II</t>
  </si>
  <si>
    <t>III</t>
  </si>
  <si>
    <t>Wydatki kwalifikowalne projektu (a+b)</t>
  </si>
  <si>
    <t xml:space="preserve">Wydatki ogółem projektu (I+II) </t>
  </si>
  <si>
    <t>a) Suma: kwalifikowalne bezpośrednie</t>
  </si>
  <si>
    <t>b) Suma: kwalifikowalne pośrednie</t>
  </si>
  <si>
    <t>PODSUMOWANIE</t>
  </si>
  <si>
    <t>I. KWALIFIKOWALNE</t>
  </si>
  <si>
    <t>1a. w tym wydatki inwestycyjne</t>
  </si>
  <si>
    <t>1b. w tym wydatki bieżące</t>
  </si>
  <si>
    <t xml:space="preserve">.... </t>
  </si>
  <si>
    <t>Zadania, wydatki/koszty:</t>
  </si>
  <si>
    <t>Spr.: Czy a+b+c+d=Suma</t>
  </si>
  <si>
    <t>Uwagi, wyjaśnienie dot. budżetu projektu (jeśli dotyczy):…..</t>
  </si>
  <si>
    <t>Spr.: Czy Razem - suma w latach = 0</t>
  </si>
  <si>
    <r>
      <rPr>
        <b/>
        <i/>
        <sz val="16"/>
        <rFont val="Calibri"/>
        <family val="2"/>
        <charset val="238"/>
        <scheme val="minor"/>
      </rPr>
      <t>Spr:</t>
    </r>
    <r>
      <rPr>
        <i/>
        <sz val="16"/>
        <rFont val="Calibri"/>
        <family val="2"/>
        <charset val="238"/>
        <scheme val="minor"/>
      </rPr>
      <t xml:space="preserve"> Czy wydatki kwalif. projektu (I) - suma wydatków kwalif. w tabeli nr 2  = 0</t>
    </r>
  </si>
  <si>
    <t xml:space="preserve">Rodzaj wydatku: inwestycyjny/bieżący (wybierz właściwy z listy) </t>
  </si>
  <si>
    <t>b) Dofinansowanie z BP (jeśli dotyczy)</t>
  </si>
  <si>
    <t>2. Działania informacyjno-promocyjne projektu</t>
  </si>
  <si>
    <r>
      <t xml:space="preserve">Wydatki niekwalifikowalne projektu - </t>
    </r>
    <r>
      <rPr>
        <sz val="16"/>
        <rFont val="Calibri"/>
        <family val="2"/>
        <charset val="238"/>
        <scheme val="minor"/>
      </rPr>
      <t>jeśli dotyczy, wskaż jakie i podaj ich wartość:
1. ..........</t>
    </r>
  </si>
  <si>
    <t>c) Budżet WK-P (jeśli dotyczy)</t>
  </si>
  <si>
    <t>Nr i nazwa Działania Programu</t>
  </si>
  <si>
    <t xml:space="preserve">3. </t>
  </si>
  <si>
    <t xml:space="preserve">4. </t>
  </si>
  <si>
    <r>
      <t xml:space="preserve">3. Pozostałe </t>
    </r>
    <r>
      <rPr>
        <i/>
        <sz val="16"/>
        <rFont val="Calibri"/>
        <family val="2"/>
        <charset val="238"/>
        <scheme val="minor"/>
      </rPr>
      <t>(jeśli dotyczy, wskaż jakie)….....</t>
    </r>
  </si>
  <si>
    <t>d) Inne (jeśli dotyczy, wskaż jakie) …....</t>
  </si>
  <si>
    <r>
      <t xml:space="preserve">1. Zarządzanie projektem - wynagrodzenia z pochodnymi </t>
    </r>
    <r>
      <rPr>
        <i/>
        <sz val="16"/>
        <rFont val="Calibri"/>
        <family val="2"/>
        <charset val="238"/>
        <scheme val="minor"/>
      </rPr>
      <t>(jeśli dotyczy, wskaż informację o personelu projektu, w tym o liczbie pracowników, wymiarze ich etatów oraz składnikach wynagrodzenia jakie mają zostać poniesione) …..</t>
    </r>
  </si>
  <si>
    <t xml:space="preserve">a) Dofinansowanie z UE (np. EFRR/EFS+) </t>
  </si>
  <si>
    <t>d) Inne</t>
  </si>
  <si>
    <t xml:space="preserve">% </t>
  </si>
  <si>
    <r>
      <t xml:space="preserve">Lista dot. kolumny Rodzaj wydatku w tabeli 1. Budżetu projektu - </t>
    </r>
    <r>
      <rPr>
        <b/>
        <sz val="14"/>
        <color rgb="FFC00000"/>
        <rFont val="Calibri"/>
        <family val="2"/>
        <charset val="238"/>
        <scheme val="minor"/>
      </rPr>
      <t>prosimy nie modyfikować i nie usuwać</t>
    </r>
  </si>
  <si>
    <t>3) Wyliczona wartość kosztów kwalifikowalnych pośrednich w ramach projektu:</t>
  </si>
  <si>
    <t>Wyliczenie montażu finansowego projektu od %:</t>
  </si>
  <si>
    <t>Wyliczenie montażu finansowego projektu od wartości:</t>
  </si>
  <si>
    <t xml:space="preserve">a) Dofinansowanie z UE ...(np. EFRR/EFS+) </t>
  </si>
  <si>
    <r>
      <t xml:space="preserve">Poniżej znajduje się pomocniczy kalkulator </t>
    </r>
    <r>
      <rPr>
        <sz val="14"/>
        <rFont val="Calibri"/>
        <family val="2"/>
        <charset val="238"/>
        <scheme val="minor"/>
      </rPr>
      <t>dot. wyliczenia wysokości kosztów pośrednich w ramach projektu za pomocą stawki ryczałtowej (jeśli dotyczy) oraz montażu finansowego projektu - aby skorzystać z kalkulatora wypełnij jego białe pola.</t>
    </r>
    <r>
      <rPr>
        <b/>
        <sz val="14"/>
        <rFont val="Calibri"/>
        <family val="2"/>
        <charset val="238"/>
        <scheme val="minor"/>
      </rPr>
      <t xml:space="preserve"> </t>
    </r>
    <r>
      <rPr>
        <sz val="14"/>
        <rFont val="Calibri"/>
        <family val="2"/>
        <charset val="238"/>
        <scheme val="minor"/>
      </rPr>
      <t xml:space="preserve">Kalkulator ma charakter pomocniczy ponieważ każdorazowo wyliczenia w ramach projektu powinny zostać dokonane zgodnie z zasadami obowiązującymi w danym naborze projektów - </t>
    </r>
    <r>
      <rPr>
        <b/>
        <sz val="14"/>
        <color rgb="FFC00000"/>
        <rFont val="Calibri"/>
        <family val="2"/>
        <charset val="238"/>
        <scheme val="minor"/>
      </rPr>
      <t>pola te są opcjonalne i nie wymagają wypełniania ani drukowania</t>
    </r>
  </si>
  <si>
    <t>Źródła finansowania</t>
  </si>
  <si>
    <r>
      <t>Wyliczenie wysokości kosztów pośrednich w ramach projektu za pomocą stawki ryczałtowej (</t>
    </r>
    <r>
      <rPr>
        <b/>
        <u/>
        <sz val="14"/>
        <rFont val="Calibri"/>
        <family val="2"/>
        <charset val="238"/>
        <scheme val="minor"/>
      </rPr>
      <t>jeśli dotyczy)</t>
    </r>
    <r>
      <rPr>
        <b/>
        <sz val="14"/>
        <rFont val="Calibri"/>
        <family val="2"/>
        <charset val="238"/>
        <scheme val="minor"/>
      </rPr>
      <t xml:space="preserve">: </t>
    </r>
  </si>
  <si>
    <r>
      <t>1.W arkuszu "Budżet projektu" wypełnij</t>
    </r>
    <r>
      <rPr>
        <u/>
        <sz val="14"/>
        <rFont val="Calibri"/>
        <family val="2"/>
        <charset val="238"/>
        <scheme val="minor"/>
      </rPr>
      <t xml:space="preserve"> </t>
    </r>
    <r>
      <rPr>
        <b/>
        <u/>
        <sz val="14"/>
        <rFont val="Calibri"/>
        <family val="2"/>
        <charset val="238"/>
        <scheme val="minor"/>
      </rPr>
      <t>białe pola</t>
    </r>
    <r>
      <rPr>
        <b/>
        <sz val="14"/>
        <rFont val="Calibri"/>
        <family val="2"/>
        <charset val="238"/>
        <scheme val="minor"/>
      </rPr>
      <t xml:space="preserve"> (</t>
    </r>
    <r>
      <rPr>
        <b/>
        <u/>
        <sz val="14"/>
        <rFont val="Calibri"/>
        <family val="2"/>
        <charset val="238"/>
        <scheme val="minor"/>
      </rPr>
      <t>bez stosowania formuł liczących)</t>
    </r>
    <r>
      <rPr>
        <b/>
        <sz val="14"/>
        <rFont val="Calibri"/>
        <family val="2"/>
        <charset val="238"/>
        <scheme val="minor"/>
      </rPr>
      <t xml:space="preserve">. </t>
    </r>
    <r>
      <rPr>
        <sz val="14"/>
        <rFont val="Calibri"/>
        <family val="2"/>
        <charset val="238"/>
        <scheme val="minor"/>
      </rPr>
      <t xml:space="preserve">W </t>
    </r>
    <r>
      <rPr>
        <b/>
        <sz val="14"/>
        <rFont val="Calibri"/>
        <family val="2"/>
        <charset val="238"/>
        <scheme val="minor"/>
      </rPr>
      <t>szarych polach</t>
    </r>
    <r>
      <rPr>
        <sz val="14"/>
        <rFont val="Calibri"/>
        <family val="2"/>
        <charset val="238"/>
        <scheme val="minor"/>
      </rPr>
      <t xml:space="preserve"> arkusza mogą znajdować się formuły liczące, ułatwiające wypełnianie. Nie modyfikuj ich, chyba, że jest to niezbędne do zapewnienia prawidłowego montażu finansowego projektu. W przypadku modyfikacji wartości w szarych polach, wyjaśnij to w polu "Uwagi, wyjaśnienie dot. Budżetu projektu".</t>
    </r>
  </si>
  <si>
    <r>
      <t xml:space="preserve">2. W arkuszu podawaj wartości z dokładnością do </t>
    </r>
    <r>
      <rPr>
        <b/>
        <sz val="14"/>
        <rFont val="Calibri"/>
        <family val="2"/>
        <charset val="238"/>
        <scheme val="minor"/>
      </rPr>
      <t>2 miejsc po przecinku</t>
    </r>
    <r>
      <rPr>
        <sz val="14"/>
        <rFont val="Calibri"/>
        <family val="2"/>
        <charset val="238"/>
        <scheme val="minor"/>
      </rPr>
      <t>. Wprowadzenie wartości z dokładnością większą niż 2 miejsca po przecinku lub stosowanie formuł liczących może spowodować błędy w montażu finansowym projektu.</t>
    </r>
  </si>
  <si>
    <r>
      <t xml:space="preserve">3. </t>
    </r>
    <r>
      <rPr>
        <b/>
        <sz val="14"/>
        <rFont val="Calibri"/>
        <family val="2"/>
        <charset val="238"/>
        <scheme val="minor"/>
      </rPr>
      <t>Rozpocznij wypełnianie budżetu projektu od tabeli 1 "Zadania w ramach projektu"</t>
    </r>
    <r>
      <rPr>
        <sz val="14"/>
        <rFont val="Calibri"/>
        <family val="2"/>
        <charset val="238"/>
        <scheme val="minor"/>
      </rPr>
      <t>,  w szczególności wprowadź wartości liczbowe i sprawdź poprawność wypełnienia kolumny "Rodzaj wydatku". Dane te będą podstawą do automatycznego wypełnienia części pól w tabeli 2 "Źródła finansowania wydatków kwalifikowalnych projektu".</t>
    </r>
  </si>
  <si>
    <r>
      <t xml:space="preserve">5. W kolumnie </t>
    </r>
    <r>
      <rPr>
        <b/>
        <sz val="14"/>
        <rFont val="Calibri"/>
        <family val="2"/>
        <charset val="238"/>
        <scheme val="minor"/>
      </rPr>
      <t>"Rodzaj wydatku"</t>
    </r>
    <r>
      <rPr>
        <sz val="14"/>
        <rFont val="Calibri"/>
        <family val="2"/>
        <charset val="238"/>
        <scheme val="minor"/>
      </rPr>
      <t xml:space="preserve"> wybierz z listy rodzaj wydatku wg klasyfikacji budżetowej: inwestycyjny (np. roboty budowlane, dostawy) lub bieżący (np. koszty pośrednie, wynagrodzenia).</t>
    </r>
  </si>
  <si>
    <r>
      <t xml:space="preserve">6. </t>
    </r>
    <r>
      <rPr>
        <b/>
        <sz val="14"/>
        <rFont val="Calibri"/>
        <family val="2"/>
        <charset val="238"/>
        <scheme val="minor"/>
      </rPr>
      <t xml:space="preserve">Kolumny dotyczące poszczególnych lat </t>
    </r>
    <r>
      <rPr>
        <sz val="14"/>
        <rFont val="Calibri"/>
        <family val="2"/>
        <charset val="238"/>
        <scheme val="minor"/>
      </rPr>
      <t>(2021-2029), w których nie będą ponoszone wydatki w ramach projektu możesz usunąć.</t>
    </r>
  </si>
  <si>
    <r>
      <t xml:space="preserve">7. W </t>
    </r>
    <r>
      <rPr>
        <b/>
        <sz val="14"/>
        <rFont val="Calibri"/>
        <family val="2"/>
        <charset val="238"/>
        <scheme val="minor"/>
      </rPr>
      <t>tabeli 1</t>
    </r>
    <r>
      <rPr>
        <sz val="14"/>
        <rFont val="Calibri"/>
        <family val="2"/>
        <charset val="238"/>
        <scheme val="minor"/>
      </rPr>
      <t xml:space="preserve"> możesz dodawać i usuwać wiersze z wyszczególnieniem zadań w ramach projektu. W przypadku dodania wiersza sprawdź, czy prawidłowo zliczone są sumy w wierszach i kolumnach podsumowujących.</t>
    </r>
  </si>
  <si>
    <t>1) Wpisz wartość kosztów bezpośrednich kwalifikowalnych w ramach projektu:</t>
  </si>
  <si>
    <t>2) Wpisz % stawki ryczałtowej kosztów pośrednich dla projektu:</t>
  </si>
  <si>
    <t>Wpisz %</t>
  </si>
  <si>
    <t>Wpisz wartości</t>
  </si>
  <si>
    <t>Wpisz sumę w białym polu</t>
  </si>
  <si>
    <t>Dofinansowanie razem</t>
  </si>
  <si>
    <r>
      <t>8. W</t>
    </r>
    <r>
      <rPr>
        <b/>
        <sz val="14"/>
        <rFont val="Calibri"/>
        <family val="2"/>
        <charset val="238"/>
        <scheme val="minor"/>
      </rPr>
      <t xml:space="preserve"> tabeli 2,</t>
    </r>
    <r>
      <rPr>
        <sz val="14"/>
        <rFont val="Calibri"/>
        <family val="2"/>
        <charset val="238"/>
        <scheme val="minor"/>
      </rPr>
      <t xml:space="preserve"> w kolumnie "Źródła finansowania" w wierszu d)</t>
    </r>
    <r>
      <rPr>
        <b/>
        <sz val="14"/>
        <rFont val="Calibri"/>
        <family val="2"/>
        <charset val="238"/>
        <scheme val="minor"/>
      </rPr>
      <t xml:space="preserve"> "Inne" </t>
    </r>
    <r>
      <rPr>
        <sz val="14"/>
        <rFont val="Calibri"/>
        <family val="2"/>
        <charset val="238"/>
        <scheme val="minor"/>
      </rPr>
      <t>wskaż (jeśli dotyczy) inne źródła finansowania projektu, np. 1) budżet JST (jednostek samorządu terytorialnego) - inny niż budżet WK-P; 2) budżet państwa, np. w przypadku finansowania projektu ze środków własnych państwowych jednostek budżetowych; 3) inne środki publiczne lub 4) środki prywatne, pamiętając o zachowaniu zgodności z częścią główną Formularza. W kolumnie Razem podaj sumę ww. wartości.</t>
    </r>
  </si>
  <si>
    <t>Spr.: Czy a+b = Dofinansowanie razem</t>
  </si>
  <si>
    <r>
      <t xml:space="preserve">4. W kolumnie </t>
    </r>
    <r>
      <rPr>
        <b/>
        <sz val="14"/>
        <rFont val="Calibri"/>
        <family val="2"/>
        <charset val="238"/>
        <scheme val="minor"/>
      </rPr>
      <t>"Zadania, wydatki/koszty"</t>
    </r>
    <r>
      <rPr>
        <sz val="14"/>
        <rFont val="Calibri"/>
        <family val="2"/>
        <charset val="238"/>
        <scheme val="minor"/>
      </rPr>
      <t xml:space="preserve"> wskaż zadania, wydatki/koszty bezpośrednie w ramach projektu (np. roboty budowlane, środki trwałe/dostawy, usługi) lub pośrednie (np. wynagrodzenia, promocja).</t>
    </r>
  </si>
  <si>
    <t>4) Sprawdzenie wysokości % stawki ryczałtowej (wiersz 3/1):</t>
  </si>
  <si>
    <t>5) Suma wydatków kwalifikowalnych w ramach projektu (bezpośrednich i pośrednich), (wiersz 1+3):</t>
  </si>
  <si>
    <r>
      <t xml:space="preserve">INSTRUKCJA WYPEŁNIANIA BUDŻETU PROJEKTU (WERSJA MARZEC 2024 r.) - </t>
    </r>
    <r>
      <rPr>
        <b/>
        <sz val="14"/>
        <color rgb="FFC00000"/>
        <rFont val="Calibri"/>
        <family val="2"/>
        <charset val="238"/>
        <scheme val="minor"/>
      </rPr>
      <t>poniższe pola nie wymagają drukowania i wypełniania.</t>
    </r>
  </si>
  <si>
    <t xml:space="preserve">PROJEKT BUDŻETU WOJEWÓDZTWA </t>
  </si>
  <si>
    <t>Plan finansowy</t>
  </si>
  <si>
    <t>Utrzymanie jednostki budżetowej</t>
  </si>
  <si>
    <t>/Nazwa zadania/</t>
  </si>
  <si>
    <t>Dział ..............</t>
  </si>
  <si>
    <t>Rozdział ............</t>
  </si>
  <si>
    <t>Poz.</t>
  </si>
  <si>
    <t>Wyszczególnienie</t>
  </si>
  <si>
    <t>0580</t>
  </si>
  <si>
    <t>1.</t>
  </si>
  <si>
    <t>Dochody ogółem</t>
  </si>
  <si>
    <t>0610</t>
  </si>
  <si>
    <t>1.1</t>
  </si>
  <si>
    <t>0640</t>
  </si>
  <si>
    <t>1.2</t>
  </si>
  <si>
    <t>0690</t>
  </si>
  <si>
    <t>1.3</t>
  </si>
  <si>
    <t>0750</t>
  </si>
  <si>
    <t>1.4</t>
  </si>
  <si>
    <t>0830</t>
  </si>
  <si>
    <t>1.5</t>
  </si>
  <si>
    <t>0840</t>
  </si>
  <si>
    <t>1.6</t>
  </si>
  <si>
    <t>0870</t>
  </si>
  <si>
    <t>2.</t>
  </si>
  <si>
    <t>Wydatki bieżące</t>
  </si>
  <si>
    <t>0910</t>
  </si>
  <si>
    <t>2.1</t>
  </si>
  <si>
    <t>Wynagrodzenia i składki od nich naliczane</t>
  </si>
  <si>
    <t>0920</t>
  </si>
  <si>
    <t>2.1.1</t>
  </si>
  <si>
    <t>Wynagrodzenia osobowe pracowników</t>
  </si>
  <si>
    <t>0940</t>
  </si>
  <si>
    <t xml:space="preserve"> - miesięczne wynagrodzenia osobowe</t>
  </si>
  <si>
    <t>0950</t>
  </si>
  <si>
    <t xml:space="preserve"> - jednorazowe płatności</t>
  </si>
  <si>
    <t>0960</t>
  </si>
  <si>
    <t>2.1.2</t>
  </si>
  <si>
    <t>Wynagrodzenia osobowe nauczycieli</t>
  </si>
  <si>
    <t>4790</t>
  </si>
  <si>
    <t>2.1.3</t>
  </si>
  <si>
    <t>Dodatkowe wynagrodzenie roczne</t>
  </si>
  <si>
    <t xml:space="preserve"> - administracja i obsługa</t>
  </si>
  <si>
    <t>4040</t>
  </si>
  <si>
    <t xml:space="preserve"> - nauczyciele</t>
  </si>
  <si>
    <t>4800</t>
  </si>
  <si>
    <t>0970</t>
  </si>
  <si>
    <t>2.1.4</t>
  </si>
  <si>
    <t>Składki naliczane od wynagrodzeń</t>
  </si>
  <si>
    <t xml:space="preserve"> - składki na Fundusz Pracy oraz Fundusz Solidarnościowy </t>
  </si>
  <si>
    <t>4120</t>
  </si>
  <si>
    <t xml:space="preserve"> - wpłaty na PPK finansowane przez podmiot zatrudniający</t>
  </si>
  <si>
    <t>4710</t>
  </si>
  <si>
    <t>2.1.5</t>
  </si>
  <si>
    <t>Wynagrodzenia bezosobowe</t>
  </si>
  <si>
    <t>2.2</t>
  </si>
  <si>
    <t>Odpisy na zakładowy fundusz świadczeń socjalnych</t>
  </si>
  <si>
    <t>2.3</t>
  </si>
  <si>
    <t>Pozostałe wydatki</t>
  </si>
  <si>
    <t>2.3.1</t>
  </si>
  <si>
    <t>2.3.2</t>
  </si>
  <si>
    <t>2.3.3</t>
  </si>
  <si>
    <t>2.3.4</t>
  </si>
  <si>
    <t>2.3.5</t>
  </si>
  <si>
    <t>2.3.6</t>
  </si>
  <si>
    <t>2.3.7</t>
  </si>
  <si>
    <t>2.3.8</t>
  </si>
  <si>
    <t>2.3.9</t>
  </si>
  <si>
    <t>Wpłaty na Państwowy Fundusz Rehabilitacji Osób Niepełnosprawnych</t>
  </si>
  <si>
    <t>2.3.10</t>
  </si>
  <si>
    <t>2.3.11</t>
  </si>
  <si>
    <t>2.3.12</t>
  </si>
  <si>
    <t>2.3.13</t>
  </si>
  <si>
    <t>2.3.14</t>
  </si>
  <si>
    <t>2.3.15</t>
  </si>
  <si>
    <t>2.3.16</t>
  </si>
  <si>
    <t>2.3.17</t>
  </si>
  <si>
    <t>2.3.18</t>
  </si>
  <si>
    <t>2.3.19</t>
  </si>
  <si>
    <t>2.3.20</t>
  </si>
  <si>
    <t>2.3.21</t>
  </si>
  <si>
    <t>2.3.22</t>
  </si>
  <si>
    <t>Podróże służbowe krajowe</t>
  </si>
  <si>
    <t>2.3.23</t>
  </si>
  <si>
    <t>Podróże służbowe zagraniczne</t>
  </si>
  <si>
    <t>2.3.24</t>
  </si>
  <si>
    <t>2.3.25</t>
  </si>
  <si>
    <t>Podatek od nieruchomości</t>
  </si>
  <si>
    <t>2.3.26</t>
  </si>
  <si>
    <t>Pozostałe podatki na rzecz budżetu państwa</t>
  </si>
  <si>
    <t>3.</t>
  </si>
  <si>
    <t>Średnioroczna liczba zatrudnionych</t>
  </si>
  <si>
    <t>x</t>
  </si>
  <si>
    <t>3.1</t>
  </si>
  <si>
    <t>w osobach</t>
  </si>
  <si>
    <t>Pozostałe podatki na rzecz budżetów jednostek samorządu terytorialnego</t>
  </si>
  <si>
    <t>3.2</t>
  </si>
  <si>
    <t>w przeliczeniu na pełne etaty</t>
  </si>
  <si>
    <t>4.</t>
  </si>
  <si>
    <t>Przeciętne wynagrodzenie miesięczne *</t>
  </si>
  <si>
    <t>Podatek od towarów i usług (VAT)</t>
  </si>
  <si>
    <t>Opis merytoryczny jednostki ze wskazaniem danych liczbowych i wielkości charakterystycznych dla prowadzonej działalności:</t>
  </si>
  <si>
    <t>Pozostałe odsetki</t>
  </si>
  <si>
    <t>* wynagrodzenie miesięczne wraz z nagrodami, premiami, bez jednorazowych płatności</t>
  </si>
  <si>
    <t xml:space="preserve">pola oznaczone kolorem szarym zawierają formuły lub dane zaciągnięte z załącznika A do Tabeli i nie należy ich wypełniać </t>
  </si>
  <si>
    <t>Szkolenia pracowników niebędących członkami korpusu służby cywilnej</t>
  </si>
  <si>
    <t>Główny Księgowy</t>
  </si>
  <si>
    <t>Dyrektor Jednostki</t>
  </si>
  <si>
    <t>...........................................</t>
  </si>
  <si>
    <t>..............................................</t>
  </si>
  <si>
    <t xml:space="preserve"> Dyrektor Departamentu</t>
  </si>
  <si>
    <t>..........................................................</t>
  </si>
  <si>
    <t>Załącznik A do Tabeli nr 1</t>
  </si>
  <si>
    <t>Utrzymanie jednostki budżetowej
Wynagrodzenia i składki od nich naliczane oraz odpis na zakładowy fundusz świadczeń socjalnych</t>
  </si>
  <si>
    <t>Lp</t>
  </si>
  <si>
    <t>Treść</t>
  </si>
  <si>
    <t>I.</t>
  </si>
  <si>
    <t>Nauczyciele</t>
  </si>
  <si>
    <t xml:space="preserve">Zatrudnienie w przeliczeniu na pełne etaty wg arkusza organizacyjnego </t>
  </si>
  <si>
    <t>Wynagrodzenia osobowe</t>
  </si>
  <si>
    <t>Miesięczne wynagrodzenia osobowe, w tym:</t>
  </si>
  <si>
    <t xml:space="preserve"> - wynagrodzenie zasadnicze</t>
  </si>
  <si>
    <t xml:space="preserve"> - fundusz nagród</t>
  </si>
  <si>
    <t xml:space="preserve"> - dodatek motywacyjny</t>
  </si>
  <si>
    <t xml:space="preserve"> - pozostałe składniki wynagrodzeń</t>
  </si>
  <si>
    <t>Jednorazowe płatności, w tym:</t>
  </si>
  <si>
    <t xml:space="preserve"> - odprawy emerytalne i rentowe</t>
  </si>
  <si>
    <t xml:space="preserve"> - nagrody jubileuszowe</t>
  </si>
  <si>
    <t xml:space="preserve"> - odprawy z tytułu zwolnień</t>
  </si>
  <si>
    <t xml:space="preserve"> - inne</t>
  </si>
  <si>
    <t>Składki na ubezpieczenie społeczne</t>
  </si>
  <si>
    <t xml:space="preserve">Składki na Fundusz Pracy oraz Fundusz Solidarnościowy </t>
  </si>
  <si>
    <t>6.</t>
  </si>
  <si>
    <t>Wpłaty na PPK finansowane przez podmiot zatrudniający</t>
  </si>
  <si>
    <t>7.</t>
  </si>
  <si>
    <t>II.</t>
  </si>
  <si>
    <t>Liczba oddziałów</t>
  </si>
  <si>
    <t>III.</t>
  </si>
  <si>
    <t>Liczba uczniów</t>
  </si>
  <si>
    <t>IV.</t>
  </si>
  <si>
    <t>Pracownicy administracji i obsługi</t>
  </si>
  <si>
    <t>wynikające ze struktury organizacyjnej</t>
  </si>
  <si>
    <t>faktyczne</t>
  </si>
  <si>
    <t xml:space="preserve"> - wysługa lat</t>
  </si>
  <si>
    <t xml:space="preserve"> - dodatek funkcyjny</t>
  </si>
  <si>
    <t xml:space="preserve"> - dodatek specjalny</t>
  </si>
  <si>
    <t xml:space="preserve"> - premia</t>
  </si>
  <si>
    <t xml:space="preserve"> - inne składniki wynagrodzeń</t>
  </si>
  <si>
    <t>pola oznaczone kolorem szarym zawierają formuły i nie należy ich wypełniać</t>
  </si>
  <si>
    <t>.....................................</t>
  </si>
  <si>
    <t>...................................</t>
  </si>
  <si>
    <t>Dyrektor Departamentu</t>
  </si>
  <si>
    <t>........................................................</t>
  </si>
  <si>
    <t>Załącznik B do Tabeli nr 1</t>
  </si>
  <si>
    <t>ROZDZIAŁ: ……………………..</t>
  </si>
  <si>
    <t>Lp.</t>
  </si>
  <si>
    <t>ETATY</t>
  </si>
  <si>
    <t>w tym:</t>
  </si>
  <si>
    <t>wynagrodzenie zasadnicze</t>
  </si>
  <si>
    <t>początkujący</t>
  </si>
  <si>
    <t>poziom wykształcenia</t>
  </si>
  <si>
    <t>mianowany</t>
  </si>
  <si>
    <t>dyplomowany</t>
  </si>
  <si>
    <t>tytuł zawodowy mgr 
z przygot. pedagogicznym</t>
  </si>
  <si>
    <t>tytuł zaw. mgr bez przygot. pedagog., tytuł zaw. licencjata (inż.) z przygot. pedagog., tytuł zaw. licencjata (inż.) bez przygot. pedagog., dyplom ukończenia KN lub NKJO, poz. wykształcenie</t>
  </si>
  <si>
    <t>8.</t>
  </si>
  <si>
    <t>9.</t>
  </si>
  <si>
    <t>10.</t>
  </si>
  <si>
    <t>11.</t>
  </si>
  <si>
    <t>12.</t>
  </si>
  <si>
    <t>13.</t>
  </si>
  <si>
    <t>14.</t>
  </si>
  <si>
    <t>15.</t>
  </si>
  <si>
    <t>16.</t>
  </si>
  <si>
    <t>STYCZEŃ</t>
  </si>
  <si>
    <t>LUTY</t>
  </si>
  <si>
    <t>MARZEC</t>
  </si>
  <si>
    <t>KWIECIEŃ</t>
  </si>
  <si>
    <t>MAJ</t>
  </si>
  <si>
    <t>CZERWIEC</t>
  </si>
  <si>
    <t>LIPIEC</t>
  </si>
  <si>
    <t>SIERPIEŃ</t>
  </si>
  <si>
    <t>WRZESIEŃ</t>
  </si>
  <si>
    <t>PAŹDZIERNIK</t>
  </si>
  <si>
    <t>LISTOPAD</t>
  </si>
  <si>
    <t>GRUDZIEŃ</t>
  </si>
  <si>
    <t xml:space="preserve">RAZEM </t>
  </si>
  <si>
    <t>średniorocznie</t>
  </si>
  <si>
    <t>WYNAGRODZENIA MIESIĘCZNE</t>
  </si>
  <si>
    <t>WYNAGRODZENIA JEDNORAZOWE</t>
  </si>
  <si>
    <r>
      <t xml:space="preserve">OGÓŁEM
 NAUCZYCIELE 
</t>
    </r>
    <r>
      <rPr>
        <sz val="10"/>
        <rFont val="Calibri"/>
        <family val="2"/>
        <charset val="238"/>
      </rPr>
      <t>(kol. 3 + kol. 12)</t>
    </r>
  </si>
  <si>
    <t>wysługa lat</t>
  </si>
  <si>
    <t xml:space="preserve">dodatek
 motywacyjny </t>
  </si>
  <si>
    <r>
      <t xml:space="preserve">dodatek
 funkcyjny  </t>
    </r>
    <r>
      <rPr>
        <b/>
        <vertAlign val="superscript"/>
        <sz val="11"/>
        <rFont val="Calibri"/>
        <family val="2"/>
        <charset val="238"/>
      </rPr>
      <t>1)</t>
    </r>
  </si>
  <si>
    <r>
      <t xml:space="preserve">dodatek za 
warunki pracy  </t>
    </r>
    <r>
      <rPr>
        <b/>
        <vertAlign val="superscript"/>
        <sz val="11"/>
        <rFont val="Calibri"/>
        <family val="2"/>
        <charset val="238"/>
      </rPr>
      <t>2)</t>
    </r>
    <r>
      <rPr>
        <b/>
        <sz val="11"/>
        <rFont val="Calibri"/>
        <family val="2"/>
        <charset val="238"/>
      </rPr>
      <t xml:space="preserve"> </t>
    </r>
  </si>
  <si>
    <t>fundusz nagród</t>
  </si>
  <si>
    <r>
      <t xml:space="preserve">nadgodziny  </t>
    </r>
    <r>
      <rPr>
        <b/>
        <vertAlign val="superscript"/>
        <sz val="11"/>
        <rFont val="Calibri"/>
        <family val="2"/>
        <charset val="238"/>
      </rPr>
      <t>3)</t>
    </r>
  </si>
  <si>
    <r>
      <t xml:space="preserve">inne  </t>
    </r>
    <r>
      <rPr>
        <b/>
        <vertAlign val="superscript"/>
        <sz val="11"/>
        <rFont val="Calibri"/>
        <family val="2"/>
        <charset val="238"/>
      </rPr>
      <t>4)</t>
    </r>
  </si>
  <si>
    <t>odprawy
 emerytalne 
i rentowe</t>
  </si>
  <si>
    <t>nagrody 
jubileuszowe</t>
  </si>
  <si>
    <t>inne</t>
  </si>
  <si>
    <t>1)</t>
  </si>
  <si>
    <t>powierzenie stanowiska dyrektora, wicedyrektora, innego stanowiska kierowniczego przewidzianego w statucie, sprawowanie funkcji wychowawcy klasy, mentora, doradcy metodycznego, nauczyciela-konsultanta, nauczyciela opiekującego się oddziałem przedszkolnym</t>
  </si>
  <si>
    <t>1),2),3)</t>
  </si>
  <si>
    <r>
      <t xml:space="preserve">należy przedstawić </t>
    </r>
    <r>
      <rPr>
        <b/>
        <u/>
        <sz val="12"/>
        <rFont val="Calibri"/>
        <family val="2"/>
        <charset val="238"/>
      </rPr>
      <t>szczegółową kalkulację</t>
    </r>
    <r>
      <rPr>
        <b/>
        <sz val="12"/>
        <rFont val="Calibri"/>
        <family val="2"/>
        <charset val="238"/>
      </rPr>
      <t xml:space="preserve"> dla wskazanych składników wynagrodzeń z podziałem na miesiące</t>
    </r>
  </si>
  <si>
    <t>4)</t>
  </si>
  <si>
    <t>należy opisać rodzaj wynagrodzenia ujętego w poz. "inne" i przedstawić szczegółową kalkulację</t>
  </si>
  <si>
    <r>
      <t xml:space="preserve">OGÓŁEM 
</t>
    </r>
    <r>
      <rPr>
        <sz val="10"/>
        <rFont val="Calibri"/>
        <family val="2"/>
        <charset val="238"/>
      </rPr>
      <t>(kol. 4 + kol. 12)</t>
    </r>
  </si>
  <si>
    <r>
      <t xml:space="preserve">fundusz
nagród </t>
    </r>
    <r>
      <rPr>
        <b/>
        <vertAlign val="superscript"/>
        <sz val="11"/>
        <rFont val="Calibri"/>
        <family val="2"/>
        <charset val="238"/>
      </rPr>
      <t>1)</t>
    </r>
  </si>
  <si>
    <t>dodatek 
funkcyjny</t>
  </si>
  <si>
    <t>dodatek specjalny</t>
  </si>
  <si>
    <r>
      <t>premia</t>
    </r>
    <r>
      <rPr>
        <b/>
        <vertAlign val="superscript"/>
        <sz val="11"/>
        <rFont val="Calibri"/>
        <family val="2"/>
        <charset val="238"/>
      </rPr>
      <t>2)</t>
    </r>
  </si>
  <si>
    <r>
      <t>inne</t>
    </r>
    <r>
      <rPr>
        <b/>
        <vertAlign val="superscript"/>
        <sz val="11"/>
        <rFont val="Calibri"/>
        <family val="2"/>
        <charset val="238"/>
      </rPr>
      <t>3)</t>
    </r>
  </si>
  <si>
    <t>nagrody jubileuszowe</t>
  </si>
  <si>
    <r>
      <t>inne</t>
    </r>
    <r>
      <rPr>
        <b/>
        <vertAlign val="superscript"/>
        <sz val="11"/>
        <rFont val="Calibri"/>
        <family val="2"/>
        <charset val="238"/>
      </rPr>
      <t>1)</t>
    </r>
  </si>
  <si>
    <t>RAZEM</t>
  </si>
  <si>
    <t>1), 2)</t>
  </si>
  <si>
    <t>należy przedstawić szczegółową kalkulację dla wskazanych składników wynagrodzeń i wskazać podstawę ich naliczenia</t>
  </si>
  <si>
    <t>3)</t>
  </si>
  <si>
    <t>V.</t>
  </si>
  <si>
    <t>LP</t>
  </si>
  <si>
    <t>WYSZCZEGÓLNIENIE</t>
  </si>
  <si>
    <t>PLANOWANE
 ETATY/
LICZBA OSÓB</t>
  </si>
  <si>
    <t>ODPIS 
NA ZFŚS</t>
  </si>
  <si>
    <t xml:space="preserve">NAUCZYCIELE </t>
  </si>
  <si>
    <t>POZOSTALI PRACOWNICY</t>
  </si>
  <si>
    <t>X</t>
  </si>
  <si>
    <t>PRACOWNICY ZATRUDNIENI 
W NORMALNYCH WARUNKACH</t>
  </si>
  <si>
    <t>PRACOWNICY O ZNACZNYM LUB UMIARKOWANYM STOPNIU NIEPEŁNOSPRAWNOŚCI (zwiększenie odpisu)</t>
  </si>
  <si>
    <t>EMERYCI I RENCIŚCI OBJĘCI OPIEKĄ SOCJALNĄ (zwiększenie odpisu)</t>
  </si>
  <si>
    <t>RAZEM (I+II)</t>
  </si>
  <si>
    <t>VI.</t>
  </si>
  <si>
    <t>PODSTAWA 
WYMIARU SKŁADEK</t>
  </si>
  <si>
    <t>składka</t>
  </si>
  <si>
    <t>PODSTAWA 
NALICZENIA WPŁATY</t>
  </si>
  <si>
    <t xml:space="preserve">wpłata na PPK </t>
  </si>
  <si>
    <t>WYNAGRODZENIE MIESIĘCZNE</t>
  </si>
  <si>
    <t>nauczyciele</t>
  </si>
  <si>
    <t>ROZDZIAŁ</t>
  </si>
  <si>
    <t>PLANOWANA LICZBA OSÓB</t>
  </si>
  <si>
    <t>pozostali pracownicy</t>
  </si>
  <si>
    <t xml:space="preserve">DODATKOWE WYNAGRODZENIE ROCZNE </t>
  </si>
  <si>
    <t>UMOWY CYWILNOPRAWNE</t>
  </si>
  <si>
    <t xml:space="preserve">pola oznaczone kolorem szarym zawierają formuły </t>
  </si>
  <si>
    <t>Załącznik C do Tabeli nr 1</t>
  </si>
  <si>
    <t>Stanowisko</t>
  </si>
  <si>
    <t>Wymiar etatu</t>
  </si>
  <si>
    <r>
      <t xml:space="preserve">Staż pracy 
</t>
    </r>
    <r>
      <rPr>
        <sz val="9"/>
        <rFont val="Calibri"/>
        <family val="2"/>
        <charset val="238"/>
      </rPr>
      <t>w latach</t>
    </r>
  </si>
  <si>
    <t>Wynagrodzenie zasadnicze</t>
  </si>
  <si>
    <t xml:space="preserve">Dodatek stażowy </t>
  </si>
  <si>
    <t>Dodatek funkcyjny</t>
  </si>
  <si>
    <t>Inne</t>
  </si>
  <si>
    <t>Razem</t>
  </si>
  <si>
    <t>kwota</t>
  </si>
  <si>
    <t>17.</t>
  </si>
  <si>
    <t>18.</t>
  </si>
  <si>
    <t>19.</t>
  </si>
  <si>
    <t>20.</t>
  </si>
  <si>
    <t>…</t>
  </si>
  <si>
    <t>Plan finansowy zadania realizowanego przez jednostkę budżetową, z wyłączeniem utrzymania jednostki</t>
  </si>
  <si>
    <t>/podstawa prawna realizacji zadania/</t>
  </si>
  <si>
    <t>w złotych</t>
  </si>
  <si>
    <t>źródło finansowania **</t>
  </si>
  <si>
    <r>
      <t>w tym:</t>
    </r>
    <r>
      <rPr>
        <b/>
        <i/>
        <sz val="12"/>
        <rFont val="Calibri"/>
        <family val="2"/>
        <charset val="238"/>
      </rPr>
      <t xml:space="preserve"> 
Dochody bieżące</t>
    </r>
  </si>
  <si>
    <t>1.1.1</t>
  </si>
  <si>
    <t>….</t>
  </si>
  <si>
    <t>Dochody majątkowe</t>
  </si>
  <si>
    <t>1.2.1</t>
  </si>
  <si>
    <t>Wydatki ogółem</t>
  </si>
  <si>
    <t xml:space="preserve">w tym:                                                                  </t>
  </si>
  <si>
    <t>2.1.1.1</t>
  </si>
  <si>
    <t>2.1.2.1</t>
  </si>
  <si>
    <t>2.1.3.1</t>
  </si>
  <si>
    <t>Wydatki majątkowe</t>
  </si>
  <si>
    <t xml:space="preserve">w tym:                                                                 </t>
  </si>
  <si>
    <t>2.2.1</t>
  </si>
  <si>
    <t>2.2.2</t>
  </si>
  <si>
    <t>pola szare zawierają formuły</t>
  </si>
  <si>
    <r>
      <t>1) Dochody</t>
    </r>
    <r>
      <rPr>
        <sz val="12"/>
        <rFont val="Calibri"/>
        <family val="2"/>
        <charset val="238"/>
      </rPr>
      <t xml:space="preserve"> (wskazanie źródeł dochodów i sposobu ich szacowania)</t>
    </r>
    <r>
      <rPr>
        <b/>
        <sz val="12"/>
        <rFont val="Calibri"/>
        <family val="2"/>
        <charset val="238"/>
      </rPr>
      <t>:</t>
    </r>
  </si>
  <si>
    <t>2) Wydatki:</t>
  </si>
  <si>
    <r>
      <rPr>
        <b/>
        <sz val="12"/>
        <rFont val="Calibri"/>
        <family val="2"/>
        <charset val="238"/>
      </rPr>
      <t>Szczegółowy opis zadania</t>
    </r>
    <r>
      <rPr>
        <sz val="12"/>
        <rFont val="Calibri"/>
        <family val="2"/>
        <charset val="238"/>
      </rPr>
      <t>:</t>
    </r>
  </si>
  <si>
    <t>Zakres rzeczowo-finansowy (kalkulacja):</t>
  </si>
  <si>
    <t>Cele:</t>
  </si>
  <si>
    <t>Rezultaty/Produkty:</t>
  </si>
  <si>
    <r>
      <t xml:space="preserve">Informacje dodatkowe (dotyczy projektów unijnych) </t>
    </r>
    <r>
      <rPr>
        <sz val="12"/>
        <rFont val="Calibri"/>
        <family val="2"/>
        <charset val="238"/>
      </rPr>
      <t xml:space="preserve">- wskazanie uchwały przyjmującej założenia projektu; uchwały przyznającej dofinansowanie/podpisanej umowy o dofinansowanie; wskazanie trybu przyznania dofinansowania - konkursowy/pozakonkursowy; w przypadku braku dofinansowania określenie planowanego terminu złożenia wniosku o dofinansowanie projektu, itp.:    </t>
    </r>
  </si>
  <si>
    <t>**</t>
  </si>
  <si>
    <t>źródła finansowania (symbole z systemu KSAT):</t>
  </si>
  <si>
    <t>DOT.BP</t>
  </si>
  <si>
    <t>DOT.BP.UE</t>
  </si>
  <si>
    <t>DOT.BP.UE.P</t>
  </si>
  <si>
    <t>DOT.BP.UE.N</t>
  </si>
  <si>
    <t>DOT.BP.UE.Z</t>
  </si>
  <si>
    <t>DOT.BP.UE.B</t>
  </si>
  <si>
    <t>DOT.BP.UE.B.N</t>
  </si>
  <si>
    <t>DOT.BP.UE.B.Z</t>
  </si>
  <si>
    <t>ŚR. IZ</t>
  </si>
  <si>
    <t>FC</t>
  </si>
  <si>
    <t>JST</t>
  </si>
  <si>
    <t>INNE</t>
  </si>
  <si>
    <t>ŚR. WŁ.</t>
  </si>
  <si>
    <t>ŚR. WŁ.P</t>
  </si>
  <si>
    <t>Dział ……</t>
  </si>
  <si>
    <t>Rozdział …………..</t>
  </si>
  <si>
    <t>Plan finansowy funduszu celowego</t>
  </si>
  <si>
    <t>.................................................................</t>
  </si>
  <si>
    <t>(nazwa funduszu)</t>
  </si>
  <si>
    <t>Stan środków na początek roku</t>
  </si>
  <si>
    <t>Inne zwiększenia funduszu</t>
  </si>
  <si>
    <t>Przychody ogółem</t>
  </si>
  <si>
    <t>....</t>
  </si>
  <si>
    <t>.....</t>
  </si>
  <si>
    <t>Koszty ogółem</t>
  </si>
  <si>
    <t>4.1</t>
  </si>
  <si>
    <t>związane z działalnością bieżącą</t>
  </si>
  <si>
    <t>4.1.1</t>
  </si>
  <si>
    <t>4.1.1.1</t>
  </si>
  <si>
    <t>4.1.2</t>
  </si>
  <si>
    <t>4.1.2.1</t>
  </si>
  <si>
    <t>4.2</t>
  </si>
  <si>
    <t>związane z działalności inwestycyjną</t>
  </si>
  <si>
    <t>4.2.1</t>
  </si>
  <si>
    <t>4.2.2</t>
  </si>
  <si>
    <t>Inne zmniejszenie funduszu</t>
  </si>
  <si>
    <t xml:space="preserve">Stan środków na koniec roku </t>
  </si>
  <si>
    <t>Dział ……….</t>
  </si>
  <si>
    <t>Rozdział ………..</t>
  </si>
  <si>
    <t>Wpływy ogółem</t>
  </si>
  <si>
    <t>II.1</t>
  </si>
  <si>
    <t>Wpływy z tytułu:</t>
  </si>
  <si>
    <t>II.1.1</t>
  </si>
  <si>
    <t xml:space="preserve"> - opłaty produktowej - opakowania</t>
  </si>
  <si>
    <t>II.1.2</t>
  </si>
  <si>
    <t xml:space="preserve"> - opłaty produktowej - oleje</t>
  </si>
  <si>
    <t>II.1.3</t>
  </si>
  <si>
    <t xml:space="preserve"> - opłaty produktowej - opony</t>
  </si>
  <si>
    <t>II.1.4</t>
  </si>
  <si>
    <t xml:space="preserve"> - opłaty produktowej - narzędzia połowowe</t>
  </si>
  <si>
    <t>II.1.5</t>
  </si>
  <si>
    <t xml:space="preserve"> - opłat na kampanie edukacyjne</t>
  </si>
  <si>
    <t>II.2</t>
  </si>
  <si>
    <t>Pozostałe wpływy, w tym:</t>
  </si>
  <si>
    <t>II.2.1</t>
  </si>
  <si>
    <t xml:space="preserve"> - odsetki od nieterminowych wpłat</t>
  </si>
  <si>
    <t>II.2.2</t>
  </si>
  <si>
    <t xml:space="preserve"> - odsetki bankowe</t>
  </si>
  <si>
    <t>II.2.3</t>
  </si>
  <si>
    <t xml:space="preserve"> - sumy do wyjaśnienia</t>
  </si>
  <si>
    <t xml:space="preserve">SUMA BILANSOWA </t>
  </si>
  <si>
    <t>Rozchody ogółem</t>
  </si>
  <si>
    <t>III.1</t>
  </si>
  <si>
    <t>Ogółem redystrybucja środków, w tym:</t>
  </si>
  <si>
    <t>III.1.1</t>
  </si>
  <si>
    <t>Narodowy Fundusz Ochrony Środowiska i Gospodarki Wodnej</t>
  </si>
  <si>
    <t>III.1.2</t>
  </si>
  <si>
    <t>Województwo Kujawsko-Pomorskie
w tym odpisy:</t>
  </si>
  <si>
    <t>III.1.2.1</t>
  </si>
  <si>
    <t xml:space="preserve"> - za opakowania</t>
  </si>
  <si>
    <t>III.1.2.2</t>
  </si>
  <si>
    <t xml:space="preserve"> - za oleje</t>
  </si>
  <si>
    <t>III.1.2.3</t>
  </si>
  <si>
    <t xml:space="preserve"> - za opony</t>
  </si>
  <si>
    <t>III.1.2.4</t>
  </si>
  <si>
    <t xml:space="preserve"> - za narzędzia połowowe</t>
  </si>
  <si>
    <t>III.2</t>
  </si>
  <si>
    <t>Zwroty</t>
  </si>
  <si>
    <t>III.3</t>
  </si>
  <si>
    <t>Koszty egzekucyjne</t>
  </si>
  <si>
    <t>Stan środków na koniec roku</t>
  </si>
  <si>
    <t>SUMA BILANSOWA</t>
  </si>
  <si>
    <r>
      <t>Plan finansowy redystrybucji środków
wynikających z realizacji ustawy z dnia 13 czerwca 2013 r.</t>
    </r>
    <r>
      <rPr>
        <b/>
        <i/>
        <sz val="12"/>
        <rFont val="Calibri"/>
        <family val="2"/>
        <charset val="238"/>
      </rPr>
      <t xml:space="preserve"> o gospodarce opakowaniami i odpadami opakowaniowymi </t>
    </r>
    <r>
      <rPr>
        <b/>
        <sz val="12"/>
        <rFont val="Calibri"/>
        <family val="2"/>
        <charset val="238"/>
      </rPr>
      <t>(opłata recyklingowa)</t>
    </r>
  </si>
  <si>
    <t>Wpływy z tytułu opłaty recyklingowej</t>
  </si>
  <si>
    <t xml:space="preserve"> - Ministerstwo ds. Środowiska</t>
  </si>
  <si>
    <t xml:space="preserve"> - Województwo Kujawsko-Pomorskie (odpis)</t>
  </si>
  <si>
    <r>
      <t xml:space="preserve">Plan finansowy redystrybucji środków
 wynikających z realizacji ustawy z dnia 24 kwietnia 2009 r. </t>
    </r>
    <r>
      <rPr>
        <b/>
        <i/>
        <sz val="12"/>
        <rFont val="Calibri"/>
        <family val="2"/>
        <charset val="238"/>
      </rPr>
      <t xml:space="preserve">o bateriach i akumulatorach </t>
    </r>
  </si>
  <si>
    <t xml:space="preserve"> - opłaty depozytowej</t>
  </si>
  <si>
    <t xml:space="preserve"> - kampanii edukacyjnych</t>
  </si>
  <si>
    <t xml:space="preserve"> - opłaty produktowej</t>
  </si>
  <si>
    <t xml:space="preserve"> - Narodowy Fundusz Ochrony Środowiska i Gospodarki Wodnej</t>
  </si>
  <si>
    <t xml:space="preserve"> - Województwo Kujawsko-Pomorskie
(odpis)</t>
  </si>
  <si>
    <r>
      <t xml:space="preserve">Plan finansowy redystrybucji środków
wynikających z realizacji ustawy z dnia  27 kwietnia 2001 r. </t>
    </r>
    <r>
      <rPr>
        <b/>
        <i/>
        <sz val="12"/>
        <rFont val="Calibri"/>
        <family val="2"/>
        <charset val="238"/>
      </rPr>
      <t>Prawo ochrony środowiska</t>
    </r>
    <r>
      <rPr>
        <b/>
        <sz val="12"/>
        <rFont val="Calibri"/>
        <family val="2"/>
        <charset val="238"/>
      </rPr>
      <t xml:space="preserve"> oraz ustawy z dnia 16 kwietnia 2004 r.</t>
    </r>
    <r>
      <rPr>
        <b/>
        <i/>
        <sz val="12"/>
        <rFont val="Calibri"/>
        <family val="2"/>
        <charset val="238"/>
      </rPr>
      <t xml:space="preserve"> o ochronie przyrody </t>
    </r>
  </si>
  <si>
    <t>Wpływy z tytułu opłat za korzystanie ze środowiska oraz za usuwanie drzew i krzewów - należność główna w tym:</t>
  </si>
  <si>
    <r>
      <t xml:space="preserve"> - emisja CO</t>
    </r>
    <r>
      <rPr>
        <vertAlign val="subscript"/>
        <sz val="12"/>
        <color indexed="8"/>
        <rFont val="Calibri"/>
        <family val="2"/>
        <charset val="238"/>
      </rPr>
      <t>2</t>
    </r>
    <r>
      <rPr>
        <sz val="12"/>
        <color indexed="8"/>
        <rFont val="Calibri"/>
        <family val="2"/>
        <charset val="238"/>
      </rPr>
      <t>+ SO</t>
    </r>
    <r>
      <rPr>
        <vertAlign val="subscript"/>
        <sz val="12"/>
        <color indexed="8"/>
        <rFont val="Calibri"/>
        <family val="2"/>
        <charset val="238"/>
      </rPr>
      <t>2</t>
    </r>
    <r>
      <rPr>
        <sz val="12"/>
        <color indexed="8"/>
        <rFont val="Calibri"/>
        <family val="2"/>
        <charset val="238"/>
      </rPr>
      <t>+ NO</t>
    </r>
    <r>
      <rPr>
        <vertAlign val="subscript"/>
        <sz val="12"/>
        <color indexed="8"/>
        <rFont val="Calibri"/>
        <family val="2"/>
        <charset val="238"/>
      </rPr>
      <t>x</t>
    </r>
  </si>
  <si>
    <t xml:space="preserve"> - odpady</t>
  </si>
  <si>
    <t xml:space="preserve"> - woda</t>
  </si>
  <si>
    <t xml:space="preserve"> - ścieki</t>
  </si>
  <si>
    <t xml:space="preserve"> - uprawnienia do emisji</t>
  </si>
  <si>
    <t>II.1.6</t>
  </si>
  <si>
    <t xml:space="preserve"> - usuwanie drzew i krzewów  </t>
  </si>
  <si>
    <t xml:space="preserve"> - odsetki bankowe </t>
  </si>
  <si>
    <t xml:space="preserve">Rozchody ogółem </t>
  </si>
  <si>
    <t xml:space="preserve"> - budżety gmin</t>
  </si>
  <si>
    <t xml:space="preserve"> - budżety powiatów</t>
  </si>
  <si>
    <t>III.1.3</t>
  </si>
  <si>
    <t>III.1.4</t>
  </si>
  <si>
    <t xml:space="preserve"> - Wojewódzki Fundusz Ochrony Środowiska i Gospodarki Wodnej</t>
  </si>
  <si>
    <t>III.1.5</t>
  </si>
  <si>
    <r>
      <t xml:space="preserve">Plan finansowy redystrybucji środków 
wynikających z realizacji ustawy z dnia 11 września 2015 r. </t>
    </r>
    <r>
      <rPr>
        <b/>
        <i/>
        <sz val="12"/>
        <rFont val="Calibri"/>
        <family val="2"/>
        <charset val="238"/>
      </rPr>
      <t xml:space="preserve">o zużytym sprzęcie elektrycznym i elektronicznym </t>
    </r>
  </si>
  <si>
    <t xml:space="preserve">Stan środków na początek roku </t>
  </si>
  <si>
    <t>Wpływy z tytułu nieprzeznaczenia środków na publiczne kampanie edukacyjne i z tytułu nieosiągnięcia wymaganego poziomu zbierania zużytego sprzętu elektrycznego i elektronicznego, w tym:</t>
  </si>
  <si>
    <t xml:space="preserve"> - kampania edukacyjna</t>
  </si>
  <si>
    <t xml:space="preserve"> - opłata produktowa</t>
  </si>
  <si>
    <t xml:space="preserve"> - sumy do wyjaśnienia  </t>
  </si>
  <si>
    <r>
      <t xml:space="preserve">Plan finansowy redystrybucji środków
 wynikających z realizacji ustawy z dnia 20 stycznia 2005 r. </t>
    </r>
    <r>
      <rPr>
        <b/>
        <i/>
        <sz val="12"/>
        <rFont val="Calibri"/>
        <family val="2"/>
        <charset val="238"/>
      </rPr>
      <t xml:space="preserve">o recyklingu pojazdów wycofanych z eksploatacji </t>
    </r>
  </si>
  <si>
    <t xml:space="preserve">Wpływy z tytułu opłat za nieosiągnięcie wymaganego poziomu odzysku i recyklingu odpadów pochodzących z pojazdów wycofanych z eksploatacji </t>
  </si>
  <si>
    <r>
      <t xml:space="preserve">Plan finansowy redystrybucji środków
wynikających z  realizacji ustawy z dnia 14 grudnia 2012 r. </t>
    </r>
    <r>
      <rPr>
        <b/>
        <i/>
        <sz val="12"/>
        <rFont val="Calibri"/>
        <family val="2"/>
        <charset val="238"/>
      </rPr>
      <t xml:space="preserve">o odpadach </t>
    </r>
  </si>
  <si>
    <t xml:space="preserve">Wpływy z tytułu opłaty rejestrowej 
i opłaty rocznej </t>
  </si>
  <si>
    <t xml:space="preserve"> - opłata rejestrowa</t>
  </si>
  <si>
    <t xml:space="preserve"> - opłata roczna</t>
  </si>
  <si>
    <t>Stan środków na koniec okresu</t>
  </si>
  <si>
    <r>
      <t>Plan finansowy redystrybucji środków
wynikających z realizacji ustawy z dnia 11 maja 2001 r.</t>
    </r>
    <r>
      <rPr>
        <b/>
        <i/>
        <sz val="12"/>
        <rFont val="Calibri"/>
        <family val="2"/>
        <charset val="238"/>
      </rPr>
      <t xml:space="preserve"> o obowiązkach przedsiębiorców w zakresie gospodarowania niektórymi odpadami oraz o opłacie produktowej </t>
    </r>
    <r>
      <rPr>
        <b/>
        <sz val="12"/>
        <rFont val="Calibri"/>
        <family val="2"/>
        <charset val="238"/>
      </rPr>
      <t>(SUP)</t>
    </r>
  </si>
  <si>
    <t>Wpływy z tytułu opłaty konsumenckiej SUP</t>
  </si>
  <si>
    <t>Wpływy z tytułu opłat na zagospodarowanie odpadów</t>
  </si>
  <si>
    <t>II.3</t>
  </si>
  <si>
    <t xml:space="preserve">Wpływy z tytułu opłat na kampanie edukacyjne </t>
  </si>
  <si>
    <t>II.4</t>
  </si>
  <si>
    <t>II.4.1</t>
  </si>
  <si>
    <t>II.4.2</t>
  </si>
  <si>
    <t>II.4.3</t>
  </si>
  <si>
    <t>Limity wydatków na zadania wieloletnie bez udziału środków zagranicznych</t>
  </si>
  <si>
    <t>NAZWA ZADANIA I CEL</t>
  </si>
  <si>
    <t>Jednostka realizująca/
Źródła finansowania</t>
  </si>
  <si>
    <t>Okres realizacji (programu, zadania)</t>
  </si>
  <si>
    <t>Łączne nakłady finansowe</t>
  </si>
  <si>
    <t xml:space="preserve">Nakłady poniesione </t>
  </si>
  <si>
    <t>Limity wydatków do poniesienia w poszczególnych latach</t>
  </si>
  <si>
    <t>Limit zobowiązań</t>
  </si>
  <si>
    <t>1) wydatki bieżące</t>
  </si>
  <si>
    <t>źródła finansowania wydatków bieżących:</t>
  </si>
  <si>
    <t>a) dotacja BP</t>
  </si>
  <si>
    <t>b) dotacja JST</t>
  </si>
  <si>
    <t>c) środki z funduszy celowych</t>
  </si>
  <si>
    <t>d) śr. własne województwa</t>
  </si>
  <si>
    <t>e) inne środki (podać jakie)</t>
  </si>
  <si>
    <t xml:space="preserve">     w tym: udzielane dotacje</t>
  </si>
  <si>
    <t xml:space="preserve"> II   Dane po zmianie</t>
  </si>
  <si>
    <t>Zmiana ogółem</t>
  </si>
  <si>
    <t>informacja dodatkowa - nie sumuje się z innymi wierszami</t>
  </si>
  <si>
    <r>
      <t xml:space="preserve">pola szare zawierają formuły i nie należy ich wypełniać, natomiast w polach białych należy wpisać </t>
    </r>
    <r>
      <rPr>
        <b/>
        <sz val="9"/>
        <color indexed="8"/>
        <rFont val="Calibri"/>
        <family val="2"/>
        <charset val="238"/>
      </rPr>
      <t>kwoty w pełnych złotych</t>
    </r>
  </si>
  <si>
    <t>Podstawa realizacji zadania:</t>
  </si>
  <si>
    <t>Uzasadnienie dokonywanych zmian:</t>
  </si>
  <si>
    <t xml:space="preserve"> Główny Księgowy</t>
  </si>
  <si>
    <t xml:space="preserve"> Dyrektor Jednostki</t>
  </si>
  <si>
    <t>Limity wydatków na zadania wieloletnie z udziałem środków, o których mowa w art. 5 ust. 1 pkt 2 i 3 ustawy z dnia 27 sierpnia 2009 r. o finansach publicznych</t>
  </si>
  <si>
    <t>a) środki UE/IZ</t>
  </si>
  <si>
    <t>b) dotacja BP</t>
  </si>
  <si>
    <t>c) JST/FC/INNE - kwalifikowalne</t>
  </si>
  <si>
    <t>d) JST/FC/INNE - niekwalifikowalne</t>
  </si>
  <si>
    <t>e) śr. własne - kwalifikowalne</t>
  </si>
  <si>
    <t>f) śr. własne - niekwalifikowalne</t>
  </si>
  <si>
    <t>Nazwa programu, priorytet/działanie:</t>
  </si>
  <si>
    <t>Podstawa realizacji projektu:</t>
  </si>
  <si>
    <t>Zobowiązania z tytułu udzielonych poręczeń i gwarancji</t>
  </si>
  <si>
    <t xml:space="preserve">              </t>
  </si>
  <si>
    <t>Podmiot, któremu udzielono poręczenia/gwarancji</t>
  </si>
  <si>
    <t>Tytuł poręczenia/gwarancji</t>
  </si>
  <si>
    <t>Wysokość udzielonego poręczenia/
gwarancji</t>
  </si>
  <si>
    <t>Rok udzielenia poręczenia/
gwarancji</t>
  </si>
  <si>
    <t>Okres poręczenia/
gwarancji</t>
  </si>
  <si>
    <t>Prognoza na lata</t>
  </si>
  <si>
    <t>…..</t>
  </si>
  <si>
    <t>8a</t>
  </si>
  <si>
    <t>8b</t>
  </si>
  <si>
    <t>8c</t>
  </si>
  <si>
    <t>8d</t>
  </si>
  <si>
    <t>8e</t>
  </si>
  <si>
    <t>8f</t>
  </si>
  <si>
    <t>kapitał</t>
  </si>
  <si>
    <t xml:space="preserve">odsetki </t>
  </si>
  <si>
    <t>razem</t>
  </si>
  <si>
    <t xml:space="preserve">Zobowiązania zaliczane do tytułów dłużnych, o których mowa w art. 72 ustawy z dnia 27 sierpnia 2009 r. o finansach publicznych  </t>
  </si>
  <si>
    <t>Data zawarcia umowy/
planowana data zawarcia umowy</t>
  </si>
  <si>
    <t>Podmiot, z którym zawarto umowę</t>
  </si>
  <si>
    <t>Tytuł i przedmiot umowy</t>
  </si>
  <si>
    <t>Okres obowiązywania umowy (lata)</t>
  </si>
  <si>
    <t>Klasyfikacja budżetowa wydatków 
(dział, rozdział, paragraf)</t>
  </si>
  <si>
    <t>Wartość zobowiązania z umowy</t>
  </si>
  <si>
    <t xml:space="preserve">Wydatki z tytułu umowy do poniesienia w latach następnych </t>
  </si>
  <si>
    <t>Wydatki wynikające z umowy na poszczególne lata</t>
  </si>
  <si>
    <t>10a</t>
  </si>
  <si>
    <t>10b</t>
  </si>
  <si>
    <t>10c</t>
  </si>
  <si>
    <t>10d</t>
  </si>
  <si>
    <t>10e</t>
  </si>
  <si>
    <t>10f</t>
  </si>
  <si>
    <t>Umowy zawarte przed 1 stycznia 2019 r.</t>
  </si>
  <si>
    <t>1</t>
  </si>
  <si>
    <t>Dział ………….</t>
  </si>
  <si>
    <t>Rozdział ………….</t>
  </si>
  <si>
    <t>Paragraf ………..</t>
  </si>
  <si>
    <t>2</t>
  </si>
  <si>
    <t>Umowy zawarte po 1 stycznia 2019 r.</t>
  </si>
  <si>
    <t>Umowy planowane do zawarcia</t>
  </si>
  <si>
    <t xml:space="preserve">w złotych </t>
  </si>
  <si>
    <r>
      <t xml:space="preserve">Załącznik nr 1 do Wytycznych do opracowania materiałów 
planistycznych do projektu uchwały budżetowej na 2027 rok                                                
</t>
    </r>
    <r>
      <rPr>
        <b/>
        <sz val="10"/>
        <rFont val="Calibri"/>
        <family val="2"/>
        <charset val="238"/>
      </rPr>
      <t>Tabela nr 1</t>
    </r>
  </si>
  <si>
    <t>NA ROK 2027</t>
  </si>
  <si>
    <t>Wykonanie 
w 2025 r.</t>
  </si>
  <si>
    <t>Plan 
na 2026 r.
(na 30.06.2026)</t>
  </si>
  <si>
    <t>Przewidywane wykonanie 
w 2026 r.</t>
  </si>
  <si>
    <t>Projekt planu 
na 2027 r.</t>
  </si>
  <si>
    <t>6010</t>
  </si>
  <si>
    <t>6040</t>
  </si>
  <si>
    <t xml:space="preserve"> - składki na ubezpieczenia społeczne związane z zatrudnieniem</t>
  </si>
  <si>
    <t>6070</t>
  </si>
  <si>
    <t>6080</t>
  </si>
  <si>
    <t>6210</t>
  </si>
  <si>
    <t>6220</t>
  </si>
  <si>
    <t>6230</t>
  </si>
  <si>
    <t>6700</t>
  </si>
  <si>
    <t>6260</t>
  </si>
  <si>
    <t>KALKULACJA PLANOWANYCH WYNAGRODZEŃ NAUCZYCIELI NA 2027 ROK (§ 6040):</t>
  </si>
  <si>
    <t>§ 4790 / § 4010 - PRZEWIDYWANE WYKONANIE 
W 2026 ROKU</t>
  </si>
  <si>
    <t>KALKULACJA SKŁADEK NALICZANYCH OD WYNAGRODZEŃ NA 2027 ROK:</t>
  </si>
  <si>
    <t>SKŁADKI NA UBEZPIECZENIA SPOŁECZNE 
§ 6210</t>
  </si>
  <si>
    <t>SKŁADKI NA FP i FS
 § 6220</t>
  </si>
  <si>
    <t>SKŁADKI NA PPK
 § 6230</t>
  </si>
  <si>
    <t>UTRZYMANIE JEDNOSTKI OŚWIATOWEJ 
WYNAGRODZENIA PRACOWNIKÓW ADMINISTRACJI I OBSŁUGI WG STANOWISK - STYCZEŃ 2027</t>
  </si>
  <si>
    <r>
      <t xml:space="preserve">Załącznik nr 2 do Wytycznych do opracowania materiałów planistycznych do projektu uchwały budżetowej na 2027 rok                                                 </t>
    </r>
    <r>
      <rPr>
        <b/>
        <sz val="10"/>
        <rFont val="Calibri"/>
        <family val="2"/>
        <charset val="238"/>
      </rPr>
      <t xml:space="preserve"> Tabela nr 2</t>
    </r>
  </si>
  <si>
    <t>2.2.1.1</t>
  </si>
  <si>
    <t>2.2.2.1</t>
  </si>
  <si>
    <r>
      <t xml:space="preserve">Załącznik nr 3 do Wytycznych do opracowania materiałów planistycznych do projektu uchwały budżetowej na 2027 rok
</t>
    </r>
    <r>
      <rPr>
        <b/>
        <sz val="10"/>
        <rFont val="Calibri"/>
        <family val="2"/>
        <charset val="238"/>
      </rPr>
      <t>Tabela nr 3</t>
    </r>
  </si>
  <si>
    <t>Projekt
na 2027 r.</t>
  </si>
  <si>
    <r>
      <t xml:space="preserve">Załącznik nr 4 do Wytycznych do opracowania materiałów
planistycznych do projektu uchwały budżetowej na 2027 rok
</t>
    </r>
    <r>
      <rPr>
        <b/>
        <sz val="10"/>
        <rFont val="Calibri"/>
        <family val="2"/>
        <charset val="238"/>
      </rPr>
      <t>Tabela nr 4</t>
    </r>
  </si>
  <si>
    <t xml:space="preserve">Plan na 2026 r.  
(na 30.06.2026 r.)                             </t>
  </si>
  <si>
    <t>Przewidywane wykonanie
 w 2026 r.</t>
  </si>
  <si>
    <t xml:space="preserve">Projekt
 na 2027 r. </t>
  </si>
  <si>
    <r>
      <t xml:space="preserve">Załącznik nr 6 do Wytycznych do opracowania materiałów
planistycznych do projektu uchwały budżetowej na 2027 rok 
</t>
    </r>
    <r>
      <rPr>
        <b/>
        <sz val="10"/>
        <rFont val="Calibri"/>
        <family val="2"/>
        <charset val="238"/>
      </rPr>
      <t>Tabela nr 6</t>
    </r>
  </si>
  <si>
    <r>
      <t xml:space="preserve">Załącznik nr 7 do Wytycznych do opracowania materiałów
planistycznych do projektu uchwały budżetowej na 2027 rok 
</t>
    </r>
    <r>
      <rPr>
        <b/>
        <sz val="10"/>
        <rFont val="Calibri"/>
        <family val="2"/>
        <charset val="238"/>
      </rPr>
      <t>Tabela nr 7</t>
    </r>
  </si>
  <si>
    <r>
      <t xml:space="preserve">Załącznik nr 8 do Wytycznych do opracowania materiałów
planistycznych do projektu uchwały budżetowej na 2027 rok
</t>
    </r>
    <r>
      <rPr>
        <b/>
        <sz val="10"/>
        <rFont val="Calibri"/>
        <family val="2"/>
        <charset val="238"/>
      </rPr>
      <t>Tabela nr 8</t>
    </r>
  </si>
  <si>
    <r>
      <t>Załącznik nr 5 do Wytycznych do opracowania materiałów
planistycznych do projektu uchwały budżetowej na 2027 rok
T</t>
    </r>
    <r>
      <rPr>
        <b/>
        <sz val="10"/>
        <rFont val="Calibri"/>
        <family val="2"/>
        <charset val="238"/>
      </rPr>
      <t>abela nr 5</t>
    </r>
  </si>
  <si>
    <r>
      <t xml:space="preserve">Załącznik nr 10 do Wytycznych do opracowania materiałów
planistycznych do projektu uchwały budżetowej na 2027 rok
</t>
    </r>
    <r>
      <rPr>
        <b/>
        <sz val="10"/>
        <rFont val="Calibri"/>
        <family val="2"/>
        <charset val="238"/>
      </rPr>
      <t>Tabela nr 10</t>
    </r>
  </si>
  <si>
    <r>
      <t xml:space="preserve">Załącznik nr 11 do Wytycznych do opracowania materiałów
planistycznych do projektu uchwały budżetowej na 2027 rok 
</t>
    </r>
    <r>
      <rPr>
        <b/>
        <sz val="10"/>
        <rFont val="Calibri"/>
        <family val="2"/>
        <charset val="238"/>
      </rPr>
      <t>Tabela nr 11</t>
    </r>
  </si>
  <si>
    <r>
      <t xml:space="preserve">Załącznik nr 12 do Wytycznych do opracowania materiałów
planistycznych do projektu uchwały budżetowej na 2027 rok
</t>
    </r>
    <r>
      <rPr>
        <b/>
        <sz val="10"/>
        <color indexed="8"/>
        <rFont val="Calibri"/>
        <family val="2"/>
        <charset val="238"/>
      </rPr>
      <t>Tabela nr 12</t>
    </r>
  </si>
  <si>
    <t>do końca 2022 r.</t>
  </si>
  <si>
    <t xml:space="preserve"> I   Dane przed zmianą (zgodnie z WPF wg stanu na 30.06.2026 r.)</t>
  </si>
  <si>
    <r>
      <t xml:space="preserve">Załącznik nr 13 do Wytycznych do opracowania materiałów
planistycznych do projektu uchwały budżetowej na 2027 rok
</t>
    </r>
    <r>
      <rPr>
        <b/>
        <sz val="10"/>
        <color indexed="8"/>
        <rFont val="Calibri"/>
        <family val="2"/>
        <charset val="238"/>
      </rPr>
      <t>Tabela nr 13</t>
    </r>
  </si>
  <si>
    <r>
      <t xml:space="preserve">Załącznik nr 14 do Wytycznych do opracowania materiałów
planistycznych do projektu uchwały budżetowej na 2027 rok        
</t>
    </r>
    <r>
      <rPr>
        <b/>
        <sz val="10"/>
        <color indexed="8"/>
        <rFont val="Calibri"/>
        <family val="2"/>
        <charset val="238"/>
      </rPr>
      <t>Tabela nr 13a</t>
    </r>
  </si>
  <si>
    <r>
      <t xml:space="preserve">Załącznik nr 15 do Wytycznych do opracowania materiałów planistycznych do projektu uchwały budżetowej na 2027 rok                                                
</t>
    </r>
    <r>
      <rPr>
        <b/>
        <sz val="10"/>
        <rFont val="Calibri"/>
        <family val="2"/>
        <charset val="238"/>
      </rPr>
      <t>Tabela nr 14</t>
    </r>
  </si>
  <si>
    <t>Wartość uregulowanych i planowanych do uregulowania  zobowiązań do 31.12.2026 r.</t>
  </si>
  <si>
    <t>Wartość niewymagalnych (potencjalnych) zobowiązań według stanu na dzień 31.12.2026 r.</t>
  </si>
  <si>
    <r>
      <t xml:space="preserve">Załącznik nr 16 do Wytycznych do opracowania materiałów planistycznych do projektu uchwały budżetowej na 2027 rok 
</t>
    </r>
    <r>
      <rPr>
        <b/>
        <sz val="10"/>
        <rFont val="Calibri"/>
        <family val="2"/>
        <charset val="238"/>
      </rPr>
      <t>Tabela nr 15</t>
    </r>
  </si>
  <si>
    <t>Przewidywane wykonanie wydatków z tytułu umowy do 31.12.2026 r.</t>
  </si>
  <si>
    <t>Zobowiązanie z tytułu umowy wg stanu na 31.12.2026 r.</t>
  </si>
  <si>
    <r>
      <t>KALKULACJA ODPISU NA ZAKŁADOWY FUNDUSZ ŚWIADCZEŃ SOCJALNYCH NAUCZYCIELI EMERYTÓW I RENCISTÓW ORAZ NAUCZYCIELI POBIERAJĄCYCH NAUCZYCIELSKIE ŚWIADCZENIE KOMPENSACYJNE NA 2027 ROK</t>
    </r>
    <r>
      <rPr>
        <b/>
        <sz val="13"/>
        <rFont val="Calibri"/>
        <family val="2"/>
        <charset val="238"/>
      </rPr>
      <t xml:space="preserve"> 
plan finansowy zadania należy sporządzić na formularzu, którego wzór określa Tabela nr 2 stanowiąca załącznik do wytycznych</t>
    </r>
    <r>
      <rPr>
        <b/>
        <u/>
        <sz val="13"/>
        <rFont val="Calibri"/>
        <family val="2"/>
        <charset val="238"/>
      </rPr>
      <t xml:space="preserve">
Poniższą tabelę wypełnia się tylko przy JEDNYM rozdziale utrzymania jednostki</t>
    </r>
  </si>
  <si>
    <t>KALKULACJA ODPISU NA ZAKŁADOWY FUNDUSZ ŚWIADCZEŃ SOCJALNYCH NA 2027 ROK (§ 6260):</t>
  </si>
  <si>
    <t>KALKULACJA DODATKOWEGO WYNAGRODZENIA ROCZNEGO NA 2027 ROK (§ 6070 i 6080):</t>
  </si>
  <si>
    <t>KALKULACJA PLANOWANYCH WYNAGRODZEŃ PRACOWNIKÓW ADMINISTRACJI I OBSŁUGI NA 2027 ROK (§ 6010):</t>
  </si>
  <si>
    <r>
      <t xml:space="preserve">Załącznik nr 9 do Wytycznych do opracowania materiałów
planistycznych do projektu uchwały budżetowej na 2027 rok
</t>
    </r>
    <r>
      <rPr>
        <b/>
        <sz val="10"/>
        <rFont val="Calibri"/>
        <family val="2"/>
        <charset val="238"/>
      </rPr>
      <t>Tabela nr 9</t>
    </r>
  </si>
  <si>
    <t>%                kol. 6/5</t>
  </si>
  <si>
    <t>% kol 5/4</t>
  </si>
  <si>
    <r>
      <t>Plan finansowy redystrybucji środków
wynikających z realizacji ustawy z dnia 11 maja 2001 r.</t>
    </r>
    <r>
      <rPr>
        <b/>
        <i/>
        <sz val="12"/>
        <rFont val="Calibri"/>
        <family val="2"/>
        <charset val="238"/>
      </rPr>
      <t xml:space="preserve"> o obowiązkach przedsiębiorców w zakresie gospodarowania niektórymi odpadami oraz o opłacie produktowej</t>
    </r>
    <r>
      <rPr>
        <b/>
        <sz val="12"/>
        <rFont val="Calibri"/>
        <family val="2"/>
        <charset val="238"/>
      </rPr>
      <t xml:space="preserve"> oraz ustawy z dnia 13 czerwca 2013 r.</t>
    </r>
    <r>
      <rPr>
        <b/>
        <i/>
        <sz val="12"/>
        <rFont val="Calibri"/>
        <family val="2"/>
        <charset val="238"/>
      </rPr>
      <t xml:space="preserve"> o gospodarce opakowaniami i odpadami opakowaniowymi </t>
    </r>
    <r>
      <rPr>
        <b/>
        <sz val="12"/>
        <rFont val="Calibri"/>
        <family val="2"/>
        <charset val="238"/>
      </rPr>
      <t>(opłata produktowa)</t>
    </r>
  </si>
  <si>
    <t>graficzny symbol podpisu elektronicznego</t>
  </si>
  <si>
    <t>§ klasyfikacji budżetowej</t>
  </si>
  <si>
    <t>Sporządził/a  .................................., tel. ….......</t>
  </si>
  <si>
    <t>Projekt planu
na 2027 r.</t>
  </si>
  <si>
    <t>%
kol. 5/4</t>
  </si>
  <si>
    <t>Sporządził/a  ......................, tel. ….....</t>
  </si>
  <si>
    <t>Zatrudnienie w przeliczeniu na pełne etaty:</t>
  </si>
  <si>
    <t>§ 6070 / § 6080  DODATKOWE WYNAGRODZENIE ROCZNE ZA ROK 2026 DO WYPŁATY 
W ROKU 2027</t>
  </si>
  <si>
    <t>…..................................................</t>
  </si>
  <si>
    <t>Sporządził/a...................................., tel. ………………………..</t>
  </si>
  <si>
    <t xml:space="preserve">Wynagrodzenia oraz składki od nich naliczane - symbol grupy wydatków JST 030 
                           </t>
  </si>
  <si>
    <t>Wydatki bieżące w tym:</t>
  </si>
  <si>
    <t xml:space="preserve">Transfery bieżące - symbol grupy wydatków JST 010  
                                          </t>
  </si>
  <si>
    <t xml:space="preserve">Świadczenia na rzecz osób fizycznych - symbol grupy wydatków JST 020 
                           </t>
  </si>
  <si>
    <t xml:space="preserve">Wydatki związane z realizacja zadań statutowych - symbol grupy wydatków JST 035 
                           </t>
  </si>
  <si>
    <t xml:space="preserve">Nakłady na niefinansowe aktywa trwałe (wydatki inwestycyjne) - symbol grupy wydatków JST 040  
                                          </t>
  </si>
  <si>
    <t xml:space="preserve">Zakup i objęcie akcji i udziałów oraz wniesienie wkładów do spółek prawa handlowego - symbol grupy wydatków JST 048 i 049
                                          </t>
  </si>
  <si>
    <t xml:space="preserve">Transfery majątkowe - symbol grupy wydatków JST 050  
                                          </t>
  </si>
  <si>
    <t>2.2.3</t>
  </si>
  <si>
    <t>2.2.3.1</t>
  </si>
  <si>
    <t>2.1.4.1</t>
  </si>
  <si>
    <t>graficzny symbol podpisu elektronicznego*</t>
  </si>
  <si>
    <t>*dotyczy jednostek budżetowych z wyłączeniem UM</t>
  </si>
  <si>
    <t xml:space="preserve">nakłady na niefinansowe aktywa trwałe (wydatki inwestycyjne) - symbol grupy wydatków JST 040  
                                          </t>
  </si>
  <si>
    <t xml:space="preserve">transfery majątkowe - symbol grupy wydatków JST 050  
                                          </t>
  </si>
  <si>
    <t>4.2.1.1</t>
  </si>
  <si>
    <t>4.2.2.1</t>
  </si>
  <si>
    <t>Sporządził/a ...................................., tel. ………………………..</t>
  </si>
  <si>
    <t xml:space="preserve">Dyrektor Departamentu </t>
  </si>
  <si>
    <t>Departament …........................</t>
  </si>
  <si>
    <t>Departament ….....................</t>
  </si>
  <si>
    <t>Departament ….................</t>
  </si>
  <si>
    <t>Departament ….......................</t>
  </si>
  <si>
    <t>Departament …...................</t>
  </si>
  <si>
    <t>Departament …............................</t>
  </si>
  <si>
    <t>Sporządził/a ...................................., tel. ……………………….</t>
  </si>
  <si>
    <t>Sporządził/a...................................., tel. ……………………….</t>
  </si>
  <si>
    <t>Departament …................</t>
  </si>
  <si>
    <t>w tym: transfery majątkowe 
(symbol grupy wydatków JST 050)</t>
  </si>
  <si>
    <t>Sporządził/a  .................................., tel. …........</t>
  </si>
  <si>
    <r>
      <t xml:space="preserve">%
</t>
    </r>
    <r>
      <rPr>
        <b/>
        <sz val="10"/>
        <rFont val="Calibri"/>
        <family val="2"/>
        <charset val="238"/>
      </rPr>
      <t>kol. 6/5</t>
    </r>
  </si>
  <si>
    <t>Departament merytoryczny odpowiedzialny za realizację lub nadzór merytoryczny</t>
  </si>
  <si>
    <t>UTRZYMANIE JEDNOSTKI BUDŻETOWEJ - KALKULACJA WYNAGRODZEŃ I SKŁADEK OD NICH NALICZANYCH ORAZ ODPISU NA ZAKŁADOWY FUNDUSZ ŚWIADCZEŃ SOCJALNYCH</t>
  </si>
  <si>
    <t>%
kol.7/6</t>
  </si>
  <si>
    <t>Jednostka budżetowa/Departament UM</t>
  </si>
  <si>
    <r>
      <t xml:space="preserve">Budżet projektu, przeznaczona wyłącznie dla zadań finansowanych z udziałem środków, o których mowa w art. 5 ust. 1 pkt 2 i 3 ustawy z dnia 27 sierpnia 2009 r. o finansach publicznych i stanowiąca uszczegółowienie tabeli nr 13 </t>
    </r>
    <r>
      <rPr>
        <sz val="12"/>
        <rFont val="Calibri"/>
        <family val="2"/>
        <charset val="238"/>
      </rPr>
      <t xml:space="preserve">(bloku II </t>
    </r>
    <r>
      <rPr>
        <i/>
        <sz val="12"/>
        <rFont val="Calibri"/>
        <family val="2"/>
        <charset val="238"/>
      </rPr>
      <t>Dane po zmianie)</t>
    </r>
  </si>
  <si>
    <t>4.1.3</t>
  </si>
  <si>
    <t>4.1.3.1</t>
  </si>
  <si>
    <t xml:space="preserve">wynagrodzenia oraz składki od nich naliczane - symbol grupy wydatków JST 030 
                           </t>
  </si>
  <si>
    <t>transfery bieżące - symbol grupy wydatków JST 010</t>
  </si>
  <si>
    <t>pozostałe wydatki bieżące - symbol grupy wydatków JST 020, 035</t>
  </si>
  <si>
    <t>4530</t>
  </si>
  <si>
    <t>Wpływy z tytułu grzywien i innych kar pieniężnych od osób prawnych i innych jednostek organizacyjnych / Kary, odszkodowania i grzywny od/na rzecz osób prawnych i innych jednostek organizacyjnych</t>
  </si>
  <si>
    <t>6510</t>
  </si>
  <si>
    <t>Wpływy z opłat egzaminacyjnych oraz opłat za wydawanie świadectw, dyplomów, zaświadczeń, certyfikatów i ich duplikatów / Opłaty egzaminacyjne oraz opłaty za wydawanie świadectw, dyplomów, zaświadczeń, certyfikatów i ich duplikatów</t>
  </si>
  <si>
    <t>6500</t>
  </si>
  <si>
    <t>Wpływy z tytułu kosztów egzekucyjnych, opłaty komorniczej oraz kosztów upomnień / Koszty egzekucyjne, opłaty komornicze i koszty upomnień</t>
  </si>
  <si>
    <t>6630</t>
  </si>
  <si>
    <t>Wpływy z różnych opłat / Opłaty rodziców za pobyt i utrzymanie dzieci</t>
  </si>
  <si>
    <t>6310</t>
  </si>
  <si>
    <t>Wpływy z najmu i dzierżawy składników majątkowych Skarbu Państwa, jednostek samorządu terytorialnego lub innych jednostek zaliczanych do sektora finansów publicznych oraz innych umów o podobnym charakterze / Najem i dzierżawa składników majątkowych</t>
  </si>
  <si>
    <t>6870</t>
  </si>
  <si>
    <t>Wpływy z usług / Usługi pozostałe</t>
  </si>
  <si>
    <t>6860</t>
  </si>
  <si>
    <t>Udostępnianie map, materiałów i informacji z powiatowego i wojewódzkiego zasobu geodezyjnego i kartograficznego</t>
  </si>
  <si>
    <t>6930</t>
  </si>
  <si>
    <t xml:space="preserve">Usługi świadczone przez jednostki samorządu terytorialnego na rzecz innych jednostek samorządu terytorialnego </t>
  </si>
  <si>
    <t>7790</t>
  </si>
  <si>
    <t>Wpływy ze sprzedaży wyrobów / Sprzedaż wyrobów i towarów</t>
  </si>
  <si>
    <t>7020</t>
  </si>
  <si>
    <t>Wpływy ze sprzedaży składników majątkowych / Środki trwałe</t>
  </si>
  <si>
    <t>7010</t>
  </si>
  <si>
    <t>Środki trwałe amortyzowane jednorazowo</t>
  </si>
  <si>
    <t>7030</t>
  </si>
  <si>
    <r>
      <t>Sprzęt i uzbrojenie</t>
    </r>
    <r>
      <rPr>
        <sz val="9"/>
        <color rgb="FFFF0000"/>
        <rFont val="Calibri"/>
        <family val="2"/>
        <charset val="238"/>
        <scheme val="minor"/>
      </rPr>
      <t xml:space="preserve"> </t>
    </r>
    <r>
      <rPr>
        <sz val="9"/>
        <color theme="1"/>
        <rFont val="Calibri"/>
        <family val="2"/>
        <charset val="238"/>
        <scheme val="minor"/>
      </rPr>
      <t>amortyzowane jednorazowo</t>
    </r>
  </si>
  <si>
    <t>7040</t>
  </si>
  <si>
    <t>Sprzęt i uzbrojenie</t>
  </si>
  <si>
    <t>1020</t>
  </si>
  <si>
    <t>Wpływy z odsetek od nieterminowych wpłat z tytułu podatków i opłat / Odsetki od nieterminowych wpłat podatku od towarów i usług (VAT)</t>
  </si>
  <si>
    <t>1390</t>
  </si>
  <si>
    <t>Odsetki od nieterminowych wpłat podatku od nieruchomości</t>
  </si>
  <si>
    <t>1890</t>
  </si>
  <si>
    <t xml:space="preserve">Odsetki od nieterminowych wpłat z tytułu pozostałych podatków i opłat </t>
  </si>
  <si>
    <t>6900</t>
  </si>
  <si>
    <t>Wpływy z pozostałych odsetek / Pozostałe odsetki</t>
  </si>
  <si>
    <t>4860</t>
  </si>
  <si>
    <t>Wpływy z rozliczeń/zwrotów z lat ubiegłych / Rozliczenia/zwroty z lat ubiegłych</t>
  </si>
  <si>
    <t>2030</t>
  </si>
  <si>
    <t>Pozostałe świadczenia społeczne</t>
  </si>
  <si>
    <t>2110</t>
  </si>
  <si>
    <t xml:space="preserve">Świadczenia z pomocy społecznej </t>
  </si>
  <si>
    <t>2440</t>
  </si>
  <si>
    <t xml:space="preserve">Zwroty pozostałych świadczeń </t>
  </si>
  <si>
    <t>4520</t>
  </si>
  <si>
    <t>Wpływy z tytułu kar i odszkodowań wynikających z umów / Kary, odszkodowania i grzywny od/na rzecz osób fizycznych</t>
  </si>
  <si>
    <t xml:space="preserve">Kary, odszkodowania i grzywny od/na rzecz osób prawnych i innych jednostek organizacyjnych </t>
  </si>
  <si>
    <t>4680</t>
  </si>
  <si>
    <t>Wpływy z otrzymanych spadków, zapisów i darowizn w postaci pieniężnej / Spadki, zapisy i darowizny w postaci pieniężnej</t>
  </si>
  <si>
    <t xml:space="preserve">Wpływy z rozliczeń/zwrotów z lat ubiegłych </t>
  </si>
  <si>
    <t>1860</t>
  </si>
  <si>
    <t>Wpływy z różnych dochodów / Różne dochody</t>
  </si>
  <si>
    <t>2010</t>
  </si>
  <si>
    <t>Świadczenia z ubezpieczeń społecznych</t>
  </si>
  <si>
    <t>2120</t>
  </si>
  <si>
    <t>Stypendia socjalne i inne świadczenia o charakterze socjalnym dla studentów</t>
  </si>
  <si>
    <t>4460</t>
  </si>
  <si>
    <t>Stypendia o charakterze motywacyjnym dla uczniów</t>
  </si>
  <si>
    <t>4470</t>
  </si>
  <si>
    <t>Stypendia o charakterze motywacyjnym dla studentów</t>
  </si>
  <si>
    <t>4480</t>
  </si>
  <si>
    <t xml:space="preserve">Stypendia różne </t>
  </si>
  <si>
    <t xml:space="preserve">Pozostałe transfery bieżące </t>
  </si>
  <si>
    <t xml:space="preserve">Pozostałe rozliczenia z bankami </t>
  </si>
  <si>
    <t>6360</t>
  </si>
  <si>
    <t>6370</t>
  </si>
  <si>
    <t xml:space="preserve">Szkolenia członków korpusu służby cywilnej </t>
  </si>
  <si>
    <t xml:space="preserve">Szkolenia pracowników niebędących członkami korpusu służby cywilnej </t>
  </si>
  <si>
    <t>6380</t>
  </si>
  <si>
    <t xml:space="preserve">Szkolenia dla osób niebędących pracownikami jednostki  </t>
  </si>
  <si>
    <t xml:space="preserve">Wydatki osobowe niezaliczone do wynagrodzeń </t>
  </si>
  <si>
    <t>Świadczenia w naturze niezaliczone do wynagrodzeń</t>
  </si>
  <si>
    <t>Wydatki osobowe niezaliczone do wynagrodzeń przysługujące sędziom i prokuratorom oraz asesorom i aplikantom</t>
  </si>
  <si>
    <t>Wydatki osobowe niezaliczone do wynagrodzeń przysługujące członkom korpusu służby cywilnej</t>
  </si>
  <si>
    <t xml:space="preserve">Wydatki osobowe niezaliczone do wynagrodzeń przysługujące nauczycielom </t>
  </si>
  <si>
    <t>Opłaty i refundacje za studia organizowane przez uczelnie w zakresie dokształcania kadr</t>
  </si>
  <si>
    <t xml:space="preserve">Różne wydatki na rzecz osób fizycznych / Inne wydatki na rzecz osób fizycznych </t>
  </si>
  <si>
    <t xml:space="preserve">Świadczenia z ubezpieczeń społecznych w naturze </t>
  </si>
  <si>
    <t xml:space="preserve">Wydatki wynikające z umów o staże i praktyki </t>
  </si>
  <si>
    <t xml:space="preserve">Nagrody konkursowe / Pieniężne nagrody konkursowe </t>
  </si>
  <si>
    <t xml:space="preserve">Rzeczowe nagrody konkursowe </t>
  </si>
  <si>
    <t>7700</t>
  </si>
  <si>
    <t>Energia</t>
  </si>
  <si>
    <t>7710</t>
  </si>
  <si>
    <t>Woda</t>
  </si>
  <si>
    <t>7770</t>
  </si>
  <si>
    <t>Środki dydaktyczne i książki</t>
  </si>
  <si>
    <t>7780</t>
  </si>
  <si>
    <t>Materiały i wyposażenie</t>
  </si>
  <si>
    <t xml:space="preserve">Zakup materiałów i wyposażenia / Materiały i wyposażenie </t>
  </si>
  <si>
    <t xml:space="preserve">Środki trwałe amortyzowane jednorazowo </t>
  </si>
  <si>
    <t>Wartości niematerialne i prawne amortyzowane jednorazowo</t>
  </si>
  <si>
    <t>Zakup środków żywności / Artykuły żywnościowe</t>
  </si>
  <si>
    <t xml:space="preserve">Zakup środków dydaktycznych i książek / Środki dydaktyczne i książki </t>
  </si>
  <si>
    <t>Zakup energii / Energia</t>
  </si>
  <si>
    <t>Zakup usług remontowych / Usługi remontowe</t>
  </si>
  <si>
    <t>Zakup usług zdrowotnych / Usługi zdrowotne</t>
  </si>
  <si>
    <t xml:space="preserve">Zakup usług pozostałych / Usługi pozostałe </t>
  </si>
  <si>
    <t>1820</t>
  </si>
  <si>
    <t>Różne opłaty</t>
  </si>
  <si>
    <t xml:space="preserve">Szkolenia dla osób niebędących pracownikami jednostki </t>
  </si>
  <si>
    <t xml:space="preserve">Opłaty i refundacje za studia organizowane przez uczelnie w zakresie dokształcania kadr </t>
  </si>
  <si>
    <t>6390</t>
  </si>
  <si>
    <t xml:space="preserve">Dopłaty do przejazdów </t>
  </si>
  <si>
    <t>6420</t>
  </si>
  <si>
    <t xml:space="preserve">Opłaty za wywóz odpadów stałych i odbiór ścieków </t>
  </si>
  <si>
    <t>6620</t>
  </si>
  <si>
    <t xml:space="preserve">Usługi informatyczne </t>
  </si>
  <si>
    <t>6820</t>
  </si>
  <si>
    <t xml:space="preserve">Udostępnianie map, materiałów i informacji z powiatowego i wojewódzkiego zasobu geodezyjnego i kartograficznego </t>
  </si>
  <si>
    <t>Opłaty z tytułu zakupu usług telekomunikacyjnych / Usługi telekomunikacyjne</t>
  </si>
  <si>
    <t>Zakup usług obejmujących tłumaczenia / Usługi tłumaczenia</t>
  </si>
  <si>
    <t>Zakup usług obejmujących wykonanie ekspertyz, analiz i opinii / Usługi wykonania ekspertyz, analiz i opinii</t>
  </si>
  <si>
    <t xml:space="preserve">Opłaty za administrowanie i czynsze za budynki, lokale i pomieszczenia garażowe / Najem i dzierżawa składników majątkowych </t>
  </si>
  <si>
    <t>Różne opłaty i składki / Różne opłaty</t>
  </si>
  <si>
    <t>4590</t>
  </si>
  <si>
    <t xml:space="preserve">Składki na rzecz stowarzyszeń krajowych </t>
  </si>
  <si>
    <t>6780</t>
  </si>
  <si>
    <t xml:space="preserve">Ubezpieczenia osobowe i majątkowe </t>
  </si>
  <si>
    <t xml:space="preserve">Opłaty na rzecz budżetu państwa </t>
  </si>
  <si>
    <t xml:space="preserve">Opłaty z tytułu użytkowania wieczystego nieruchomości </t>
  </si>
  <si>
    <t>6560</t>
  </si>
  <si>
    <t xml:space="preserve">Opłaty za trwały zarząd, użytkowanie i służebności </t>
  </si>
  <si>
    <t>6570</t>
  </si>
  <si>
    <t xml:space="preserve">Opłaty na rzecz budżetów jednostek samorządu terytorialnego / Inne lokalne opłaty pobierane przez jednostki samorządu terytorialnego na podstawie odrębnych ustaw </t>
  </si>
  <si>
    <t xml:space="preserve">Opłata za gospodarowanie odpadami komunalnymi </t>
  </si>
  <si>
    <t>1770</t>
  </si>
  <si>
    <t xml:space="preserve">Kary i odszkodowania wypłacane na rzecz osób fizycznych / Kary, odszkodowania i grzywny od/na rzecz osób fizycznych </t>
  </si>
  <si>
    <t xml:space="preserve">Kary, odszkodowania i grzywny wypłacane na rzecz osób prawnych i innych jednostek organizacyjnych / Kary, odszkodowania i grzywny od/na rzecz osób prawnych i innych jednostek organizacyjnych </t>
  </si>
  <si>
    <t xml:space="preserve">Koszty egzekucyjne, opłaty komornicze i koszty upomnień </t>
  </si>
  <si>
    <t xml:space="preserve">Koszty postępowania sądowego i prokuratorskiego / Koszty postępowań sądowych, prokuratorskich i administracyjnych ponoszone przez organy prowadzące postępowania </t>
  </si>
  <si>
    <t xml:space="preserve">Koszty sądowe oraz inne opłaty uiszczane na rzecz Skarbu Państwa z tytułu postępowania sądowego, prokuratorskiego i administracyjnego </t>
  </si>
  <si>
    <t>6490</t>
  </si>
  <si>
    <t xml:space="preserve">Koszty postępowań sądowych </t>
  </si>
  <si>
    <t>6760</t>
  </si>
  <si>
    <t>DOCHODY</t>
  </si>
  <si>
    <t>WYDATKI</t>
  </si>
  <si>
    <t>…............................................................................</t>
  </si>
  <si>
    <t xml:space="preserve">obowiąz. w 2026 r. </t>
  </si>
  <si>
    <t xml:space="preserve">obowiąz. w 2027 r. </t>
  </si>
  <si>
    <t>…..............................................................</t>
  </si>
  <si>
    <t>zadanie własne Województwa / zlecone z zakresu administracji rządowej / realizowane na podstawie porozumień z org.adm.rządowej lub umów/prozumień z jst *</t>
  </si>
  <si>
    <t xml:space="preserve">obowiąz. 
w 2026 r. </t>
  </si>
  <si>
    <t xml:space="preserve">obowiąz. 
w 2027 r. </t>
  </si>
  <si>
    <t>2) wydatki majątkowe</t>
  </si>
  <si>
    <t>Wydatki majatkowe</t>
  </si>
  <si>
    <t>do roku 
2022</t>
  </si>
  <si>
    <t xml:space="preserve">    graficzny symbol podpisu elektronicznego*</t>
  </si>
  <si>
    <t>graficzny symbol podpisu elektronicznego**</t>
  </si>
  <si>
    <t>**dotyczy jednostek budżetowych z wyłączeniem UM</t>
  </si>
  <si>
    <t>*niepotrzebne skreślić</t>
  </si>
  <si>
    <t>graficzny symbol podpisu elektronicznego***</t>
  </si>
  <si>
    <t>***dotyczy jednostek budżetowych z wyłączeniem UM</t>
  </si>
  <si>
    <t>źródła finansowania wydatków majątkowych:</t>
  </si>
  <si>
    <r>
      <t xml:space="preserve">Załącznik nr 17 do Wytycznych do opracowania materiałów planistycznych do projektu uchwały budżetowej na 2027 rok                     
</t>
    </r>
    <r>
      <rPr>
        <b/>
        <sz val="10"/>
        <rFont val="Calibri"/>
        <family val="2"/>
        <charset val="238"/>
      </rPr>
      <t>Tabela nr 16</t>
    </r>
  </si>
  <si>
    <t>Plan finansowy zakładu opieki zdrowotnej</t>
  </si>
  <si>
    <t>Nazwa Jednostki</t>
  </si>
  <si>
    <t xml:space="preserve"> w złotych (po przecinku dwa miejsca)</t>
  </si>
  <si>
    <t>Plan na 2026 r.
(na 30.06.2026 r.)</t>
  </si>
  <si>
    <t>Przewidywane wykonanie
w 2026 r.</t>
  </si>
  <si>
    <t>%
(kol. 5/4)</t>
  </si>
  <si>
    <t>PRZYCHODY OGÓŁEM</t>
  </si>
  <si>
    <t>Przychody na działalność bieżącą</t>
  </si>
  <si>
    <t>z odpłatnych świadczeń zdrowotnych z NFZ</t>
  </si>
  <si>
    <t>1.1.</t>
  </si>
  <si>
    <t>z tytułu usług medycznych rozliczanych w ramach tzw. sieci szpitali, w tym:</t>
  </si>
  <si>
    <t>1.1.1.</t>
  </si>
  <si>
    <t>opłacanych ryczałtem</t>
  </si>
  <si>
    <t>1.1.2.</t>
  </si>
  <si>
    <t>opłacanych jako świadczenia nielimitowane</t>
  </si>
  <si>
    <t>1.1.3.</t>
  </si>
  <si>
    <t>opłacanych jako świadczenia limitowane</t>
  </si>
  <si>
    <t>1.2.</t>
  </si>
  <si>
    <t>z tytułu świadczeń limitowanych rozliczanych umową w ramach konkursu ofert/aneksów i rokowań</t>
  </si>
  <si>
    <t>1.3.</t>
  </si>
  <si>
    <t>z tytułu świadczeń nielimitowanych rozliczanych umową w ramach konkursu ofert/aneksów i rokowań</t>
  </si>
  <si>
    <t>1.4.</t>
  </si>
  <si>
    <t>z tytułu świadczeń związanych z sytuacjami nadzwyczajnymi (np. epidemie, pandemie i inne zdarzenia nadzwyczajne)</t>
  </si>
  <si>
    <t>1.5.</t>
  </si>
  <si>
    <t>z tytułu środków na pokrycie środków ochrony związanych z sytuacjami nadzwyczajnymi (np. epidemie, pandemie i inne zdarzenia nadzwyczajne)</t>
  </si>
  <si>
    <t>1.6.</t>
  </si>
  <si>
    <t>z tytułu środków finansowych na pokrycie dodatkowych kosztów wynagrodzeń związanych z sytuacjami nadzwyczajnymi (np. epidemie, pandemie i inne zdarzenia nadzwyczajne)</t>
  </si>
  <si>
    <t>1.7.</t>
  </si>
  <si>
    <t>z tytułu środków finansowych na pokrycie kosztów podwyżek wynagrodzeń lekarzy i pielęgniarek</t>
  </si>
  <si>
    <t>1.8.</t>
  </si>
  <si>
    <t>z innych tytułów</t>
  </si>
  <si>
    <t>z odpłatnych świadczeń zdrowotnych uzyskanych z innych źródeł</t>
  </si>
  <si>
    <t>na realizację programów zdrowotnych</t>
  </si>
  <si>
    <t>3.1.</t>
  </si>
  <si>
    <t>ze środków własnych Województwa Kujawsko-Pomorskiego</t>
  </si>
  <si>
    <t>3.2.</t>
  </si>
  <si>
    <t>od innych jednostek samorządu terytorialnego</t>
  </si>
  <si>
    <t>3.3.</t>
  </si>
  <si>
    <t>z budżetu państwa</t>
  </si>
  <si>
    <t>3.4.</t>
  </si>
  <si>
    <t>z innych źródeł</t>
  </si>
  <si>
    <t>na realizację programów finansowanych z Funduszu Medycznego*</t>
  </si>
  <si>
    <t>na realizację programów współfinsowanych z UE</t>
  </si>
  <si>
    <t>darowizny, spadki, zapisy</t>
  </si>
  <si>
    <t>środki finansowe otrzymane z tytułu refundacji kosztów</t>
  </si>
  <si>
    <t>pozostałe przychody</t>
  </si>
  <si>
    <t>Przychody finansowe</t>
  </si>
  <si>
    <t xml:space="preserve">Zmiana stanu produktów </t>
  </si>
  <si>
    <t>Koszt wytworzenia produktów na własne potrzeby</t>
  </si>
  <si>
    <t>Przychody ze sprzedaży towarów i materiałów</t>
  </si>
  <si>
    <t>Pozostałe przychody operacyjne</t>
  </si>
  <si>
    <t>zysk ze zbycia niefinansowych aktywów trwałych</t>
  </si>
  <si>
    <t xml:space="preserve">dotacje </t>
  </si>
  <si>
    <t>2.1.</t>
  </si>
  <si>
    <t>2.2.</t>
  </si>
  <si>
    <t>2.3.</t>
  </si>
  <si>
    <t>2.4.</t>
  </si>
  <si>
    <t>świadczenia ponadlimitowe z lat ubiegłych uznane przez NFZ i zarachowane do przychodów roku sprawozdawczego</t>
  </si>
  <si>
    <t>VII.</t>
  </si>
  <si>
    <t>Pokrycie amortyzacji</t>
  </si>
  <si>
    <t>środków trwałych finansowanych z otrzymanych dotacji</t>
  </si>
  <si>
    <t>środków trwałych otrzym. nieodpłatnie od organu założyciel.</t>
  </si>
  <si>
    <t xml:space="preserve">środków trwałych pozostałych otrzymanych nieodpłatnie </t>
  </si>
  <si>
    <t>KOSZTY OGÓŁEM</t>
  </si>
  <si>
    <t>VIII.</t>
  </si>
  <si>
    <t>Koszty wg układu</t>
  </si>
  <si>
    <t>VIII.a</t>
  </si>
  <si>
    <t>Koszty wg ośrodków kosztów</t>
  </si>
  <si>
    <t>ośrodki kosztów działalności podstawowej</t>
  </si>
  <si>
    <t>ośrodki kosztów działalności pomocniczej</t>
  </si>
  <si>
    <t>ośrodki kosztów zarządu</t>
  </si>
  <si>
    <t>VIII.b</t>
  </si>
  <si>
    <t>Koszty w układzie rodzajowym</t>
  </si>
  <si>
    <t>zużycie materiałów</t>
  </si>
  <si>
    <t>leki, materiały opatrunkowe i inne</t>
  </si>
  <si>
    <t>żywność</t>
  </si>
  <si>
    <t>sprzęt jednorazowego użytku</t>
  </si>
  <si>
    <t>pozostałe</t>
  </si>
  <si>
    <t>zużycie energii</t>
  </si>
  <si>
    <t>usługi obce</t>
  </si>
  <si>
    <t>usługi medyczne zlecone</t>
  </si>
  <si>
    <t>kontrakty, z tego:</t>
  </si>
  <si>
    <t>3.2.1.</t>
  </si>
  <si>
    <t>kontrakty medyczne, w tym:</t>
  </si>
  <si>
    <t>3.2.1.1.</t>
  </si>
  <si>
    <t>kontrakty lekarskie</t>
  </si>
  <si>
    <t>3.2.1.2.</t>
  </si>
  <si>
    <t>kontrakty pielęgniarki i położne</t>
  </si>
  <si>
    <t>3.2.1.3.</t>
  </si>
  <si>
    <t>kontrakty ratownicze</t>
  </si>
  <si>
    <t>3.2.1.4.</t>
  </si>
  <si>
    <t>kontrakty ratownik-kierowca</t>
  </si>
  <si>
    <t>3.2.1.5.</t>
  </si>
  <si>
    <t>kontrakty medyczne pozostałe wyżej nie wymienione</t>
  </si>
  <si>
    <t>3.2.2.</t>
  </si>
  <si>
    <t xml:space="preserve">kontrakty niemedyczne </t>
  </si>
  <si>
    <t>remontów, napraw, konserwacji, przeglądów</t>
  </si>
  <si>
    <t>usługi dostawy posiłków dla pacjentów</t>
  </si>
  <si>
    <t>3.5.</t>
  </si>
  <si>
    <t>podatki i opłaty</t>
  </si>
  <si>
    <t>wynagrodzenia (um. o prace, um. zlecenia)</t>
  </si>
  <si>
    <t>w tym: wynagrodzenia refundowane</t>
  </si>
  <si>
    <t>5.1.</t>
  </si>
  <si>
    <t xml:space="preserve">wynagrodzenia administracji </t>
  </si>
  <si>
    <t>5.2.</t>
  </si>
  <si>
    <t xml:space="preserve">wynagrodzenia lekarzy  </t>
  </si>
  <si>
    <t>5.3.</t>
  </si>
  <si>
    <t>wynagrodzenia lekarzy rezydentów, stażystów</t>
  </si>
  <si>
    <t>5.4.</t>
  </si>
  <si>
    <t>wynagrodzenia pielęgniarek i położnych</t>
  </si>
  <si>
    <t>5.5.</t>
  </si>
  <si>
    <t xml:space="preserve">wynagrodzenia pozostałej obsługi medycznej </t>
  </si>
  <si>
    <t>5.6.</t>
  </si>
  <si>
    <t>wynagrodzenia obsługi niemedycznej</t>
  </si>
  <si>
    <t>5.7.</t>
  </si>
  <si>
    <t>wynagrodzenia pozostałe</t>
  </si>
  <si>
    <t>5.8.</t>
  </si>
  <si>
    <t>wynagrodzenia - um. zlecenia, um. o dzieło</t>
  </si>
  <si>
    <t>wynagrodzenia i inne świadczenia na rzecz pracowników o charakterze jednorazowym, w tym:</t>
  </si>
  <si>
    <t>6.1.</t>
  </si>
  <si>
    <t>6.2.</t>
  </si>
  <si>
    <t xml:space="preserve">odprawy emerytalne i rentowe </t>
  </si>
  <si>
    <t>6.3.</t>
  </si>
  <si>
    <t>składki ZUS od wynagrodzeń</t>
  </si>
  <si>
    <t>w tym: składki refundowane</t>
  </si>
  <si>
    <t>7.1.</t>
  </si>
  <si>
    <t>ubezpieczenia społeczne</t>
  </si>
  <si>
    <t>7.2.</t>
  </si>
  <si>
    <t>fundusz pracy</t>
  </si>
  <si>
    <t>7.3.</t>
  </si>
  <si>
    <t>fundusz gwarantowanych świadczeń pracowniczych</t>
  </si>
  <si>
    <t>składki na pracownicze programy:</t>
  </si>
  <si>
    <t>8.1.</t>
  </si>
  <si>
    <t>pracownicze programy emerytalne (PPE)</t>
  </si>
  <si>
    <t>8.2.</t>
  </si>
  <si>
    <t>pracownicze plany kapitałowe (PPK)</t>
  </si>
  <si>
    <t>świadczenia na rzecz pracowników</t>
  </si>
  <si>
    <t>w tym: świadczenia refundowane</t>
  </si>
  <si>
    <t>9.1.</t>
  </si>
  <si>
    <t>odpisy na ZFŚS</t>
  </si>
  <si>
    <t>9.2.</t>
  </si>
  <si>
    <t>amortyzacja</t>
  </si>
  <si>
    <t>10.1.</t>
  </si>
  <si>
    <t>środków trwałych finansowanych ze środków własnych</t>
  </si>
  <si>
    <t>10.2.</t>
  </si>
  <si>
    <t>10.3.</t>
  </si>
  <si>
    <t>10.4.</t>
  </si>
  <si>
    <t>środków trwałych pozostałych nie wykazanych w poz. 10.1.-10.3.</t>
  </si>
  <si>
    <t>pozostałe koszty</t>
  </si>
  <si>
    <t>11.1.</t>
  </si>
  <si>
    <t>podróże służbowe</t>
  </si>
  <si>
    <t>11.2.</t>
  </si>
  <si>
    <t>ubezpieczenia OC i majątkowe</t>
  </si>
  <si>
    <t>11.3.</t>
  </si>
  <si>
    <t>IX.</t>
  </si>
  <si>
    <t>Wartość sprzedanych towarów i materiałów</t>
  </si>
  <si>
    <t>X.</t>
  </si>
  <si>
    <t>Koszty finansowe</t>
  </si>
  <si>
    <t>płatności odsetkowe wynikające z zaciągniętych zobowiązań</t>
  </si>
  <si>
    <t>XI.</t>
  </si>
  <si>
    <t>Pozostałe koszty operacyjne</t>
  </si>
  <si>
    <t>strata ze zbycia niefinansowych aktywów trwałych</t>
  </si>
  <si>
    <t>odpis aktualizujący wartość należności</t>
  </si>
  <si>
    <t>XII.</t>
  </si>
  <si>
    <t>Środki przyznane innym podmiotom</t>
  </si>
  <si>
    <t>XIII.</t>
  </si>
  <si>
    <t>Wynik (przychody - koszty)</t>
  </si>
  <si>
    <t>XIV.</t>
  </si>
  <si>
    <t>Obciążenia wyniku finansowego</t>
  </si>
  <si>
    <t>XV.</t>
  </si>
  <si>
    <t>Wynik netto, w tym:**</t>
  </si>
  <si>
    <t>na działalności medycznej, w tym:</t>
  </si>
  <si>
    <t>wskutek niedoszacowania wartości świadczeń przez NFZ</t>
  </si>
  <si>
    <t>z innych przyczyn</t>
  </si>
  <si>
    <t>na działalności pozostałej</t>
  </si>
  <si>
    <t>XVI.</t>
  </si>
  <si>
    <t>Przychody na inwestycje</t>
  </si>
  <si>
    <t>finans. ze środków własnych Woj. Kujawsko-Pomorskiego</t>
  </si>
  <si>
    <t>finans. ze środków budżetu państwa</t>
  </si>
  <si>
    <t>finans. ze środków unijnych</t>
  </si>
  <si>
    <t>finans. z innych źródeł</t>
  </si>
  <si>
    <t>finans. z Funduszu Medycznego*</t>
  </si>
  <si>
    <t>XVII.</t>
  </si>
  <si>
    <t xml:space="preserve">Nakłady na inwestycje </t>
  </si>
  <si>
    <t>finans. ze środków własnych</t>
  </si>
  <si>
    <t xml:space="preserve">współfinans. inwestycji realiz. przez KPIM (wkład własny) </t>
  </si>
  <si>
    <t>* Fundusz Medyczny, o którym mowa w ustawie z dnia 7 października 2020 r. o Funduszu Medycznym</t>
  </si>
  <si>
    <t>** dotyczy straty netto, w przypadku braku podziału straty netto zgodnie ze wskazaniem należy wyjaśnić przyczynę w części opisowej</t>
  </si>
  <si>
    <t>Dane uzupełniające o wielkości świadczeń medycznych rozliczanych z NFZ*</t>
  </si>
  <si>
    <t>zmiana
(kol.5.- kol.4.)</t>
  </si>
  <si>
    <t>Dotyczy umów rozliczanych w ramach tzw. sieci szpitali</t>
  </si>
  <si>
    <t>rozliczenie finansowe</t>
  </si>
  <si>
    <t>wartość umów z NFZ wg danych z umowy pierwotnej</t>
  </si>
  <si>
    <t xml:space="preserve">wartość umów z NFZ wg ostatniego aneksu </t>
  </si>
  <si>
    <t xml:space="preserve">wartość faktur wystawionych na NFZ, w tym: </t>
  </si>
  <si>
    <t>1.3.1.</t>
  </si>
  <si>
    <t>faktury zakwalifikowane do przychodów danego roku</t>
  </si>
  <si>
    <t>1.3.1.1.</t>
  </si>
  <si>
    <t>opłacane ryczałtem</t>
  </si>
  <si>
    <t>1.3.1.2.</t>
  </si>
  <si>
    <t>opłacane jako świadczenia nielimitowane</t>
  </si>
  <si>
    <t>1.3.1.3.</t>
  </si>
  <si>
    <t>opłacane jako świadczenia limitowane</t>
  </si>
  <si>
    <t>1.3.2.</t>
  </si>
  <si>
    <t>faktury zakwalifikowane do przychodów przyszłych okresów</t>
  </si>
  <si>
    <t>1.3.2.1.</t>
  </si>
  <si>
    <t>1.3.2.2.</t>
  </si>
  <si>
    <t>1.3.2.3.</t>
  </si>
  <si>
    <t>wartość faktur uznanych przez NFZ</t>
  </si>
  <si>
    <t>1.4.1.</t>
  </si>
  <si>
    <t>1.4.2.</t>
  </si>
  <si>
    <t>1.4.3.</t>
  </si>
  <si>
    <t>rozliczenie wykonanych usług medycznych</t>
  </si>
  <si>
    <t>wartość usług medycznych wykonanych w danym roku</t>
  </si>
  <si>
    <t>% realizacji umowy z NFZ z tyt. wykonanych świadczeń</t>
  </si>
  <si>
    <t>Dotyczy umów rozliczanych umową w ramach konkursu ofert - świadczenia limitowane</t>
  </si>
  <si>
    <t>Dotyczy umów rozliczanych umową w ramach konkursu ofert - świadczenia nielimitowane</t>
  </si>
  <si>
    <t>Dotyczy świadczeń związanych z sytuacjami nadzwyczajnymi (np. epidemie, pandemie i inne zdarzenia nadzwyczajne)</t>
  </si>
  <si>
    <t>Dotyczy środków na pokrycie środków ochrony związanych z sytuacjami nadzwyczajnymi (np. epidemie, pandemie i inne zdarzenia nadzwyczajne)</t>
  </si>
  <si>
    <t>planowane</t>
  </si>
  <si>
    <t>zafakturowane</t>
  </si>
  <si>
    <t>faktury wystawione na NFZ do faktur w ramach tzw. sieci szpitali</t>
  </si>
  <si>
    <t>faktury wystawione na NFZ do faktur w ramach tzw. konkrusu ofert - świadczenia limitowane</t>
  </si>
  <si>
    <t>faktury wystawione na NFZ do faktur w ramach tzw. konkrusu ofert - świadczenia nielimitowane</t>
  </si>
  <si>
    <t>faktury wystawione na NFZ do faktur z tytułu innych rozliczeń</t>
  </si>
  <si>
    <t>Dotyczy środków finansowych na pokrycie dodatkowych kosztów wynagrodzeń związanych z sytuacjami nadzwyczajnymi (np. epidemie, pandemie i inne zdarzenia nadzwyczajne)</t>
  </si>
  <si>
    <t>uzyskane z NFZ</t>
  </si>
  <si>
    <t>Dotyczy środków finansowych na pokrycie kosztów podwyżek wynagrodzeń lekarzy i pielęgniarek</t>
  </si>
  <si>
    <t>Dotyczy środków finansowych z innych tytułów, w tym:</t>
  </si>
  <si>
    <t>* w przypadku różnic pomiędzy świadczeniami wynikającymi z umów a planowanymi przychodami z NFZ należy wyjaśnić przyczynę w części opisowej</t>
  </si>
  <si>
    <t>Dane uzupełniające o stanie zatrudnienia</t>
  </si>
  <si>
    <r>
      <t xml:space="preserve">Planowany stan
na 31.12.2026 r.
</t>
    </r>
    <r>
      <rPr>
        <sz val="10"/>
        <rFont val="Calibri"/>
        <family val="2"/>
        <charset val="238"/>
      </rPr>
      <t>(plan na 30.06.2026 r.)</t>
    </r>
  </si>
  <si>
    <t>Przewidywany stan
na 31.12.2026 r.</t>
  </si>
  <si>
    <t xml:space="preserve">Planowany stan
na 31.12.2027 r.          </t>
  </si>
  <si>
    <t>zmiana
(kol. 5-4)</t>
  </si>
  <si>
    <t>Zatrudnienie (na podstawie umów o pracę) - etaty</t>
  </si>
  <si>
    <t>administracja</t>
  </si>
  <si>
    <t>lekarze</t>
  </si>
  <si>
    <t>lekarze rezydenci, stażyści</t>
  </si>
  <si>
    <t>pielęgniarki i położne</t>
  </si>
  <si>
    <t>pozostała obsługa medyczna</t>
  </si>
  <si>
    <t>obsługa niemedyczna</t>
  </si>
  <si>
    <t>Zatrudnienie - kontrakty (na podstwie umów cywilno-prawnych) - etaty przeliczeniowe</t>
  </si>
  <si>
    <t>ratownicy</t>
  </si>
  <si>
    <t>ratownicy-kierowcy</t>
  </si>
  <si>
    <t>Dane uzupełniające o stanie należności i zobowiązań oraz środków i zapasów</t>
  </si>
  <si>
    <r>
      <t xml:space="preserve">Należności krótkoterminowe ogółem (bez ZFŚS) wg wart. księgowej </t>
    </r>
    <r>
      <rPr>
        <b/>
        <sz val="10"/>
        <rFont val="Calibri"/>
        <family val="2"/>
        <charset val="238"/>
      </rPr>
      <t>(bez odpisów aktualizujących)</t>
    </r>
  </si>
  <si>
    <r>
      <t xml:space="preserve">     </t>
    </r>
    <r>
      <rPr>
        <i/>
        <sz val="10"/>
        <rFont val="Calibri"/>
        <family val="2"/>
        <charset val="238"/>
      </rPr>
      <t xml:space="preserve"> w tym: wymagalne</t>
    </r>
  </si>
  <si>
    <t>od NFZ:</t>
  </si>
  <si>
    <t>z tytułu usług medycznych rozliczanych w ramach tzw. sieci szpitali</t>
  </si>
  <si>
    <t>pozostałe z tytułu świadczonych usług medycznych</t>
  </si>
  <si>
    <t>pozostałe z innych tytułów</t>
  </si>
  <si>
    <t>należności odsetkowe</t>
  </si>
  <si>
    <t>dochodzone na drodze sądowej</t>
  </si>
  <si>
    <t>I.a</t>
  </si>
  <si>
    <t>Odpisy aktualizujące wartość należności</t>
  </si>
  <si>
    <r>
      <t xml:space="preserve">     </t>
    </r>
    <r>
      <rPr>
        <i/>
        <sz val="10"/>
        <rFont val="Calibri"/>
        <family val="2"/>
        <charset val="238"/>
      </rPr>
      <t xml:space="preserve"> w tym: odpisy na należności sporne</t>
    </r>
  </si>
  <si>
    <t>I.b</t>
  </si>
  <si>
    <t xml:space="preserve">Należności netto (pomniejszone o odpisy) </t>
  </si>
  <si>
    <t xml:space="preserve">Zobowiązania ogółem* (bez ZFŚS) </t>
  </si>
  <si>
    <t xml:space="preserve">      w tym: wymagalne</t>
  </si>
  <si>
    <t>II.a</t>
  </si>
  <si>
    <t>Zobowiązania krótkoterminowe</t>
  </si>
  <si>
    <t>z tytułu pożyczek, kredytów - krótkoterminowe</t>
  </si>
  <si>
    <t>z tytułu wynagrodzeń</t>
  </si>
  <si>
    <t>z tytułu zakupu leków</t>
  </si>
  <si>
    <t>z tytułu zakupu żywności, usług cateringowych</t>
  </si>
  <si>
    <t>z tytułu podatków</t>
  </si>
  <si>
    <t>z tytułu ZUS</t>
  </si>
  <si>
    <t>II.b</t>
  </si>
  <si>
    <t>Zobowiązania długoterminowe</t>
  </si>
  <si>
    <t>z tytułu pożyczek, kredytów - długoterminowe</t>
  </si>
  <si>
    <t>z tytułu pożyczek na restrukturyzacje</t>
  </si>
  <si>
    <t>Środki pieniężne (bez ZFŚS i r-ku wadiów i inwest.)</t>
  </si>
  <si>
    <t>Środki pieniężne na wyodrębnionych r-kach inwest.</t>
  </si>
  <si>
    <t>Zapasy (w magaz. mat. i towary zakup. nie rozlicz.)</t>
  </si>
  <si>
    <t>* bez rezerw na zobowiązania oraz bez rozliczeń międzyokresowych</t>
  </si>
  <si>
    <t>Dane uzupełniające o wskaźnikach z ustawy o działalności leczniczej</t>
  </si>
  <si>
    <t>Wskaźniki z ustawy o działalności leczniczej</t>
  </si>
  <si>
    <t xml:space="preserve">(Strata netto + koszty amortyzacji)&lt;0 </t>
  </si>
  <si>
    <t>Strata netto dotycząca działalności niemedycznej i medycznej w zakresie w jakim nie wynika z niedoszacowania świadczeń przez NFZ</t>
  </si>
  <si>
    <t>art.71 wsk. zadłużenia (zobowiązania-śr. pieniężne/przych. ogółem)</t>
  </si>
  <si>
    <t>art.72 ust.1 p.1 zobowiązania do poziomu wsk.zadłużenia = 0,5 (0,5*przych. ogółem+śr. pieniężne)</t>
  </si>
  <si>
    <t>art.72 ust.1 p.1 zobowiązania powyżej poziomu wsk.zadłuż. = 0,5 (zobowiązania ogółem-poz.4)</t>
  </si>
  <si>
    <t>art.72 ust.1 p.1 zobowiązania do przejęcia przez organ założycielski jeżeli wsk. zadłużenia&gt;0,5 (poz.3&gt;0,5)</t>
  </si>
  <si>
    <t>Oznaczenia kwalifikowanego podpisu elektronicznego/podpis (wersja papierowa)*</t>
  </si>
  <si>
    <t xml:space="preserve">Główny Księgowy </t>
  </si>
  <si>
    <t xml:space="preserve">Dyrektor Departamentu Merytorycznego                                       </t>
  </si>
  <si>
    <t>* W przypadku braku możliwości podpisania wygenerowanego PDF formularza kwalifikowanym podpisem elektronicznym, należy podpisać w oznaczonych 
    miejscach wersję papierową</t>
  </si>
  <si>
    <r>
      <t xml:space="preserve">Załącznik nr 18 do Wytycznych do opracowania materiałów planistycznych do projektu uchwały budżetowej na 2027 rok    
</t>
    </r>
    <r>
      <rPr>
        <b/>
        <sz val="10"/>
        <rFont val="Calibri"/>
        <family val="2"/>
        <charset val="238"/>
      </rPr>
      <t>Tabela nr 17</t>
    </r>
  </si>
  <si>
    <t>Plan finansowy instytucji kultury</t>
  </si>
  <si>
    <t>______________________________________________________________________________________________</t>
  </si>
  <si>
    <t>Przychody na działalność podstawową</t>
  </si>
  <si>
    <t>dotacje na działalność statutową</t>
  </si>
  <si>
    <t>ze środków innych jednostek samorządu terytorialnego</t>
  </si>
  <si>
    <t>ze środków budżetu państwa</t>
  </si>
  <si>
    <t>dotacje na wskazane zadania</t>
  </si>
  <si>
    <t>z budżetu Województwa Kujawsko-Pomorskiego</t>
  </si>
  <si>
    <t>2.1.1.</t>
  </si>
  <si>
    <t>2.1.2.</t>
  </si>
  <si>
    <t>z budżetu innych jednostek samorządu terytorialnego</t>
  </si>
  <si>
    <t>z innych żródeł</t>
  </si>
  <si>
    <t>przychody ze świadczonych usług</t>
  </si>
  <si>
    <t>na rzecz Województwa Kujawsko-Pomorskiego i jego jedn. budżet.</t>
  </si>
  <si>
    <t>na rzecz wojewódzkich osób prawnych</t>
  </si>
  <si>
    <t>na rzecz pozostałych</t>
  </si>
  <si>
    <t>przychody z najmu i dzierżaw, reklam</t>
  </si>
  <si>
    <t>na realizację projektów współfinsowanych z UE</t>
  </si>
  <si>
    <t>pozostałe przychody, w tym:</t>
  </si>
  <si>
    <t>sprzedaż biletów</t>
  </si>
  <si>
    <t>sprzedaż programów i wydawnictw</t>
  </si>
  <si>
    <t>Zmiana stanu produktów</t>
  </si>
  <si>
    <t>środków trwałych finans. z otrzymanych dotacji do 31.12.2011 r.</t>
  </si>
  <si>
    <t>środków trwałych finans. z otrzymanych dotacji od 01.01.2012 r.</t>
  </si>
  <si>
    <t>śr. trwałych otrzym. nieodpł. od org. założyciel. do 31.12.2011 r.</t>
  </si>
  <si>
    <t>śr. trwałych otrzym. nieodpł. od org. założyciel. od 01.01.2012 r.</t>
  </si>
  <si>
    <t>śr. trwałych pozostałych otrzym. nieodpłatnie do 31.12.2011 r.</t>
  </si>
  <si>
    <t>śr. trwałych pozostałych otrzym. nieodpłatnie od 01.01.2012 r.</t>
  </si>
  <si>
    <t>Koszty w układzie kalkulacyjnym</t>
  </si>
  <si>
    <t>koszty działalności podstawowej</t>
  </si>
  <si>
    <t>koszty działalności pomocniczej</t>
  </si>
  <si>
    <t>koszty ogólnozakładowe i zarządu</t>
  </si>
  <si>
    <t>zużycie materiałów i energii</t>
  </si>
  <si>
    <t>zakupy zbiorów bibliotecznych (odpis. w koszty w momencie zakupu)</t>
  </si>
  <si>
    <t>remontowe budynków</t>
  </si>
  <si>
    <t>konserwacja zbiorów muzealnych</t>
  </si>
  <si>
    <t xml:space="preserve">ochrona </t>
  </si>
  <si>
    <t>opłaty czynszowe z tytułu wynajmu</t>
  </si>
  <si>
    <t>pozostałe usługi</t>
  </si>
  <si>
    <t>wynagrodzenia (um. o pracę, um. zlecenia)</t>
  </si>
  <si>
    <t xml:space="preserve">wynagrodzenia obsługi </t>
  </si>
  <si>
    <t xml:space="preserve">wynagrodzenia pracowników merytorycznych </t>
  </si>
  <si>
    <t xml:space="preserve">wynagrodzenia artystów </t>
  </si>
  <si>
    <t xml:space="preserve">wynagrodzenia pozostałe </t>
  </si>
  <si>
    <t>honoraria artystów</t>
  </si>
  <si>
    <t>środków trwałych finans. ze środków własnych</t>
  </si>
  <si>
    <t>śr. trwałych otrzym. nieodpł. od organu założyciel. do 31.12.2011 r.</t>
  </si>
  <si>
    <t>10.5.</t>
  </si>
  <si>
    <t>śr. trwałych otrzym. nieodpł. od organu założyciel. od 01.01.2012 r.</t>
  </si>
  <si>
    <t>10.6.</t>
  </si>
  <si>
    <t>śr. trwałych pozostałych nie wykaz. w p-kt. 10.1.-10.5. do 31.12.2011 r.</t>
  </si>
  <si>
    <t>10.7.</t>
  </si>
  <si>
    <t>śr. trwałych pozostałych nie wykaz. w p-kt. 10.1.-10.5. od 01.01.2012 r.</t>
  </si>
  <si>
    <t>Wynik netto</t>
  </si>
  <si>
    <t>Nakłady na inwestycje</t>
  </si>
  <si>
    <t>XVIII.</t>
  </si>
  <si>
    <r>
      <t xml:space="preserve">Wydatki na zakup muzealiów, zbiorów bibliotecznych </t>
    </r>
    <r>
      <rPr>
        <b/>
        <sz val="9"/>
        <rFont val="Calibri"/>
        <family val="2"/>
        <charset val="238"/>
      </rPr>
      <t>(ewidenc. w gr. 0 "Majątek Trwały")</t>
    </r>
  </si>
  <si>
    <t>Zatrudnienie - etaty</t>
  </si>
  <si>
    <t>obsługa</t>
  </si>
  <si>
    <t>pracownicy merytoryczni</t>
  </si>
  <si>
    <t>artyści</t>
  </si>
  <si>
    <t>z tytułu wynajmu, reklam, dzierżaw</t>
  </si>
  <si>
    <t>z tytułu świadczonych usług</t>
  </si>
  <si>
    <t xml:space="preserve">      w tym: odpisy na należności sporne</t>
  </si>
  <si>
    <t>Zobowiązania ogółem* (bez ZFŚS)</t>
  </si>
  <si>
    <t>*bez rezerw na zobowiązania oraz bez rozliczeń międzyokresowych</t>
  </si>
  <si>
    <t>* W przypadku braku możliwości podpisania wygenerowanego PDF formularza kwalifikowanym podpisem elektronicznym, należy podpisać 
   w oznaczonych miejscach wersję papierową</t>
  </si>
  <si>
    <t>Załącznik do Tabeli nr 17</t>
  </si>
  <si>
    <t>Plan wydatków na wynagrodzenia instytucji kultury na 2027 r.</t>
  </si>
  <si>
    <t>w zł i gr</t>
  </si>
  <si>
    <t>lp.</t>
  </si>
  <si>
    <t>wyszczególnienie</t>
  </si>
  <si>
    <t xml:space="preserve">średnioroczna liczba etatów </t>
  </si>
  <si>
    <t>wynagrodzenia miesięczne</t>
  </si>
  <si>
    <t xml:space="preserve">inne jednorazowe wypłaty  </t>
  </si>
  <si>
    <t>odprawy emerytalne i rentowe</t>
  </si>
  <si>
    <t>nagrody         jubileuszowe</t>
  </si>
  <si>
    <t>razem osobowy fundusz płac  (4+5+6+7)</t>
  </si>
  <si>
    <t>zmiana wynagrodzenia miesięcznego           (II-I)</t>
  </si>
  <si>
    <t xml:space="preserve">honoraria pracowników własnych </t>
  </si>
  <si>
    <t xml:space="preserve">honoraria pracowników obcych </t>
  </si>
  <si>
    <t xml:space="preserve">prace zlecone  b.f.p.  pracowników własnych </t>
  </si>
  <si>
    <t xml:space="preserve">prace zlecone  b.f.p.  pracowników obcych </t>
  </si>
  <si>
    <t>Przewidywane/Faktyczne wykonanie za 2026 r. ogółem***, z tego:</t>
  </si>
  <si>
    <t>dyrekcja</t>
  </si>
  <si>
    <t>kierownicy</t>
  </si>
  <si>
    <t>pracownicy techniczni</t>
  </si>
  <si>
    <t xml:space="preserve">pracownicy obsługi </t>
  </si>
  <si>
    <t>pracownicy administracji</t>
  </si>
  <si>
    <t>Koszty utworzenia rezerwy na świadczenia emerytalne i podobne :</t>
  </si>
  <si>
    <t>Plan na 2027 r. ogółem,                               z tego:</t>
  </si>
  <si>
    <t>Informacje dodatkowe:</t>
  </si>
  <si>
    <t>P./F.w. planu za 2026 r.***</t>
  </si>
  <si>
    <t>Plan na                       2027 r.</t>
  </si>
  <si>
    <t>Odprawy emerytalne - liczba pracowników:</t>
  </si>
  <si>
    <t>Nagrody jubileuszowe - liczba pracowników:</t>
  </si>
  <si>
    <t>Średnia płaca brutto</t>
  </si>
  <si>
    <t>P./F. w. planu za 2026 r.***</t>
  </si>
  <si>
    <t>Plan na 2027 r.</t>
  </si>
  <si>
    <t xml:space="preserve"> o.f.p. *</t>
  </si>
  <si>
    <t>o.f.p.  + honoraria +  b.f.p. **</t>
  </si>
  <si>
    <t>na 1 etat bez dyrekcji</t>
  </si>
  <si>
    <t>* osobowy fundusz płac</t>
  </si>
  <si>
    <t>**  bezosobowy fundusz płac</t>
  </si>
  <si>
    <t>*** w zależności od terminu sporządzania</t>
  </si>
  <si>
    <t>pola zacieniowane do uzupełnienia</t>
  </si>
  <si>
    <t>Dyrektor Departamentu Merytorycznego</t>
  </si>
  <si>
    <t>Specyfikacja I do załącznika do Tabeli nr 17</t>
  </si>
  <si>
    <t>I. Kalkulacja wykonania wynagrodzeń pracowników instytucji kultury za 2026 r.</t>
  </si>
  <si>
    <t>1. Dyrekcja</t>
  </si>
  <si>
    <t>etaty</t>
  </si>
  <si>
    <t>wynagrodzenia jednorazowe</t>
  </si>
  <si>
    <t>dodatkowe wynagrodzenia</t>
  </si>
  <si>
    <t>ogółem (kol. 4 + kol. 12 + kol. 16)</t>
  </si>
  <si>
    <t>dodatek za wieloletnią pracę</t>
  </si>
  <si>
    <t>dodatek funkcyjny</t>
  </si>
  <si>
    <t>Fundusz nagród*</t>
  </si>
  <si>
    <t>Fundusz premiowania*</t>
  </si>
  <si>
    <t>inne**</t>
  </si>
  <si>
    <r>
      <t>inne*</t>
    </r>
    <r>
      <rPr>
        <b/>
        <vertAlign val="superscript"/>
        <sz val="10"/>
        <rFont val="Calibri"/>
        <family val="2"/>
        <charset val="238"/>
      </rPr>
      <t>,</t>
    </r>
    <r>
      <rPr>
        <b/>
        <sz val="10"/>
        <rFont val="Calibri"/>
        <family val="2"/>
        <charset val="238"/>
      </rPr>
      <t>***</t>
    </r>
  </si>
  <si>
    <t>honoraria</t>
  </si>
  <si>
    <t>umowy zlecenia, o dzieło</t>
  </si>
  <si>
    <t>styczeń</t>
  </si>
  <si>
    <t>luty</t>
  </si>
  <si>
    <t>marzec</t>
  </si>
  <si>
    <t>kwiecień</t>
  </si>
  <si>
    <t>maj</t>
  </si>
  <si>
    <t>czerwiec</t>
  </si>
  <si>
    <t>lipiec</t>
  </si>
  <si>
    <t>sierpień</t>
  </si>
  <si>
    <t>wrzesień</t>
  </si>
  <si>
    <t>październik</t>
  </si>
  <si>
    <t xml:space="preserve">listopad </t>
  </si>
  <si>
    <t>grudzień</t>
  </si>
  <si>
    <t>*</t>
  </si>
  <si>
    <t>***</t>
  </si>
  <si>
    <t>np. nagroda roczna przyznawana na podstawie ustawy o wynagradzaniu osób kierujących niektórymi podmiotami prawnymi</t>
  </si>
  <si>
    <t>2. Kierownicy</t>
  </si>
  <si>
    <t>inne*</t>
  </si>
  <si>
    <t>3. Pracownicy merytoryczni</t>
  </si>
  <si>
    <t>4. Pracownicy techniczni</t>
  </si>
  <si>
    <t>5. Pracownicy obsługi</t>
  </si>
  <si>
    <t>6. Pracownicy administracyjni</t>
  </si>
  <si>
    <t>Specyfikacja II do załącznika do Tabeli nr 17</t>
  </si>
  <si>
    <t>II. Kalkulacja planowanych wynagrodzeń pracowników instytucji kultury na 2027 r.</t>
  </si>
  <si>
    <r>
      <t xml:space="preserve">Załącznik nr 19 do Wytycznych do opracowania materiałów planistycznych do projektu uchwały budżetowej na 2027 rok 
</t>
    </r>
    <r>
      <rPr>
        <b/>
        <sz val="10"/>
        <rFont val="Calibri"/>
        <family val="2"/>
        <charset val="238"/>
      </rPr>
      <t>Tabela nr 18</t>
    </r>
  </si>
  <si>
    <t>Plan finansowy ośrodka ruchu drogowego</t>
  </si>
  <si>
    <t>dotacja podmiotowa ze środków własnych Woj. Kuj.-Pom.</t>
  </si>
  <si>
    <t>dotacja celowa ze środków własnych Woj. Kuj.-Pom.</t>
  </si>
  <si>
    <t>przychody z prowadzonej działalności</t>
  </si>
  <si>
    <t>z opłat za przeprowadzone egzaminy</t>
  </si>
  <si>
    <t>z opłat za szkolenia</t>
  </si>
  <si>
    <t xml:space="preserve"> z usług stacji diagnostycznej</t>
  </si>
  <si>
    <t>z tytułu czynszów, dzierżaw, reklam</t>
  </si>
  <si>
    <t>dotacje</t>
  </si>
  <si>
    <t>ze środków własnych Woj. Kuj.-Pom.</t>
  </si>
  <si>
    <t>2.5.</t>
  </si>
  <si>
    <t>na realizację projektów współfinansowanych z UE</t>
  </si>
  <si>
    <t>środków trwałych finans. z otrzymanych dotacji</t>
  </si>
  <si>
    <t>śr. trwałych otrzymanych nieodpłatnie od organu założyciel.</t>
  </si>
  <si>
    <t>śr. trwałych pozostałych otrzymanych nieodpłatnie</t>
  </si>
  <si>
    <t>paliwo</t>
  </si>
  <si>
    <t>zakupy wyposażenia</t>
  </si>
  <si>
    <t xml:space="preserve">zużycie energii </t>
  </si>
  <si>
    <t>naprawy i remonty samochodów</t>
  </si>
  <si>
    <t>wynajem pomieszczeń</t>
  </si>
  <si>
    <t>ochrona</t>
  </si>
  <si>
    <t xml:space="preserve">pozostałe </t>
  </si>
  <si>
    <t>4.1.</t>
  </si>
  <si>
    <t>4.2.</t>
  </si>
  <si>
    <t>4.3.</t>
  </si>
  <si>
    <t xml:space="preserve">wynagrodzenia egzaminatorów </t>
  </si>
  <si>
    <t>4.4.</t>
  </si>
  <si>
    <t xml:space="preserve">wynagrodz. pozostałe </t>
  </si>
  <si>
    <t>4.5.</t>
  </si>
  <si>
    <t xml:space="preserve">odprawy amerytalne i rentowe </t>
  </si>
  <si>
    <t>9.3.</t>
  </si>
  <si>
    <t>środków trwałych otrzymanych nieodpłatnie od organu założyciel.</t>
  </si>
  <si>
    <t>9.4.</t>
  </si>
  <si>
    <t>środków trwałych pozostałych nie wykazanych w poz. 9.1.-9.3.</t>
  </si>
  <si>
    <t>Koszty BRD</t>
  </si>
  <si>
    <t>wynagrodzenia (umowa o pracę)</t>
  </si>
  <si>
    <t>wynagrodzenia (umowa zlecenie, umowa o dzieło)</t>
  </si>
  <si>
    <t>egzaminatorzy</t>
  </si>
  <si>
    <t>BRD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</si>
</sst>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z_ł_-;\-* #,##0\ _z_ł_-;_-* &quot;-&quot;\ _z_ł_-;_-@_-"/>
    <numFmt numFmtId="165" formatCode="_-* #,##0.00\ _z_ł_-;\-* #,##0.00\ _z_ł_-;_-* &quot;-&quot;??\ _z_ł_-;_-@_-"/>
    <numFmt numFmtId="166" formatCode="_-* #,##0.00\ _z_ł_-;\-* #,##0.00\ _z_ł_-;_-* \-??\ _z_ł_-;_-@_-"/>
    <numFmt numFmtId="167" formatCode="0.0000000000%"/>
    <numFmt numFmtId="168" formatCode="_-* #,##0.000\ _z_ł_-;\-* #,##0.000\ _z_ł_-;_-* &quot;-&quot;??\ _z_ł_-;_-@_-"/>
  </numFmts>
  <fonts count="103">
    <font>
      <sz val="11"/>
      <color theme="1"/>
      <name val="Calibri"/>
      <family val="2"/>
      <charset val="238"/>
      <scheme val="minor"/>
    </font>
    <font>
      <sz val="11"/>
      <color theme="1"/>
      <name val="Calibri"/>
      <family val="2"/>
      <charset val="238"/>
      <scheme val="minor"/>
    </font>
    <font>
      <sz val="10"/>
      <name val="Arial CE"/>
      <charset val="238"/>
    </font>
    <font>
      <sz val="11"/>
      <color indexed="9"/>
      <name val="Cambria"/>
      <family val="2"/>
      <charset val="238"/>
    </font>
    <font>
      <sz val="11"/>
      <color indexed="62"/>
      <name val="Cambria"/>
      <family val="2"/>
      <charset val="238"/>
    </font>
    <font>
      <b/>
      <sz val="11"/>
      <color indexed="63"/>
      <name val="Cambria"/>
      <family val="2"/>
      <charset val="238"/>
    </font>
    <font>
      <sz val="11"/>
      <color indexed="8"/>
      <name val="Calibri"/>
      <family val="2"/>
      <charset val="238"/>
    </font>
    <font>
      <sz val="11"/>
      <color indexed="52"/>
      <name val="Cambria"/>
      <family val="2"/>
      <charset val="238"/>
    </font>
    <font>
      <b/>
      <sz val="11"/>
      <color indexed="9"/>
      <name val="Cambria"/>
      <family val="2"/>
      <charset val="238"/>
    </font>
    <font>
      <b/>
      <sz val="15"/>
      <color indexed="56"/>
      <name val="Cambria"/>
      <family val="2"/>
      <charset val="238"/>
    </font>
    <font>
      <b/>
      <sz val="13"/>
      <color indexed="56"/>
      <name val="Cambria"/>
      <family val="2"/>
      <charset val="238"/>
    </font>
    <font>
      <b/>
      <sz val="11"/>
      <color indexed="56"/>
      <name val="Cambria"/>
      <family val="2"/>
      <charset val="238"/>
    </font>
    <font>
      <b/>
      <sz val="11"/>
      <color indexed="52"/>
      <name val="Cambria"/>
      <family val="2"/>
      <charset val="238"/>
    </font>
    <font>
      <b/>
      <sz val="11"/>
      <color indexed="8"/>
      <name val="Cambria"/>
      <family val="2"/>
      <charset val="238"/>
    </font>
    <font>
      <i/>
      <sz val="11"/>
      <color indexed="23"/>
      <name val="Cambria"/>
      <family val="2"/>
      <charset val="238"/>
    </font>
    <font>
      <sz val="11"/>
      <color indexed="10"/>
      <name val="Cambria"/>
      <family val="2"/>
      <charset val="238"/>
    </font>
    <font>
      <b/>
      <sz val="18"/>
      <color indexed="56"/>
      <name val="Cambria"/>
      <family val="2"/>
      <charset val="238"/>
    </font>
    <font>
      <sz val="11"/>
      <color indexed="8"/>
      <name val="Czcionka tekstu podstawowego"/>
      <family val="2"/>
      <charset val="238"/>
    </font>
    <font>
      <sz val="10"/>
      <name val="Arial"/>
      <family val="2"/>
      <charset val="238"/>
    </font>
    <font>
      <sz val="10"/>
      <name val="Arial PL"/>
      <charset val="238"/>
    </font>
    <font>
      <sz val="11"/>
      <color theme="1"/>
      <name val="Czcionka tekstu podstawowego"/>
      <family val="2"/>
      <charset val="238"/>
    </font>
    <font>
      <b/>
      <sz val="14"/>
      <name val="Calibri"/>
      <family val="2"/>
      <charset val="238"/>
      <scheme val="minor"/>
    </font>
    <font>
      <b/>
      <sz val="16"/>
      <name val="Calibri"/>
      <family val="2"/>
      <charset val="238"/>
      <scheme val="minor"/>
    </font>
    <font>
      <sz val="11"/>
      <name val="Calibri"/>
      <family val="2"/>
      <charset val="238"/>
      <scheme val="minor"/>
    </font>
    <font>
      <sz val="16"/>
      <name val="Calibri"/>
      <family val="2"/>
      <charset val="238"/>
      <scheme val="minor"/>
    </font>
    <font>
      <i/>
      <sz val="16"/>
      <name val="Calibri"/>
      <family val="2"/>
      <charset val="238"/>
      <scheme val="minor"/>
    </font>
    <font>
      <b/>
      <i/>
      <sz val="16"/>
      <name val="Calibri"/>
      <family val="2"/>
      <charset val="238"/>
      <scheme val="minor"/>
    </font>
    <font>
      <b/>
      <i/>
      <sz val="12"/>
      <name val="Calibri"/>
      <family val="2"/>
      <charset val="238"/>
      <scheme val="minor"/>
    </font>
    <font>
      <b/>
      <sz val="14"/>
      <color rgb="FFC00000"/>
      <name val="Calibri"/>
      <family val="2"/>
      <charset val="238"/>
      <scheme val="minor"/>
    </font>
    <font>
      <i/>
      <sz val="14"/>
      <name val="Calibri"/>
      <family val="2"/>
      <charset val="238"/>
      <scheme val="minor"/>
    </font>
    <font>
      <sz val="16"/>
      <color theme="1"/>
      <name val="Calibri"/>
      <family val="2"/>
      <charset val="238"/>
      <scheme val="minor"/>
    </font>
    <font>
      <sz val="14"/>
      <name val="Calibri"/>
      <family val="2"/>
      <charset val="238"/>
      <scheme val="minor"/>
    </font>
    <font>
      <b/>
      <u/>
      <sz val="14"/>
      <name val="Calibri"/>
      <family val="2"/>
      <charset val="238"/>
      <scheme val="minor"/>
    </font>
    <font>
      <sz val="14"/>
      <color theme="1"/>
      <name val="Calibri"/>
      <family val="2"/>
      <charset val="238"/>
      <scheme val="minor"/>
    </font>
    <font>
      <b/>
      <sz val="14"/>
      <color theme="1"/>
      <name val="Calibri"/>
      <family val="2"/>
      <charset val="238"/>
      <scheme val="minor"/>
    </font>
    <font>
      <u/>
      <sz val="14"/>
      <name val="Calibri"/>
      <family val="2"/>
      <charset val="238"/>
      <scheme val="minor"/>
    </font>
    <font>
      <b/>
      <sz val="12"/>
      <name val="Calibri"/>
      <family val="2"/>
      <charset val="238"/>
      <scheme val="minor"/>
    </font>
    <font>
      <sz val="12"/>
      <name val="Calibri"/>
      <family val="2"/>
      <charset val="238"/>
      <scheme val="minor"/>
    </font>
    <font>
      <sz val="10"/>
      <name val="Calibri"/>
      <family val="2"/>
      <charset val="238"/>
      <scheme val="minor"/>
    </font>
    <font>
      <b/>
      <sz val="10"/>
      <name val="Calibri"/>
      <family val="2"/>
      <charset val="238"/>
    </font>
    <font>
      <sz val="9"/>
      <name val="Calibri"/>
      <family val="2"/>
      <charset val="238"/>
      <scheme val="minor"/>
    </font>
    <font>
      <i/>
      <sz val="10"/>
      <name val="Calibri"/>
      <family val="2"/>
      <charset val="238"/>
      <scheme val="minor"/>
    </font>
    <font>
      <b/>
      <sz val="10"/>
      <name val="Calibri"/>
      <family val="2"/>
      <charset val="238"/>
      <scheme val="minor"/>
    </font>
    <font>
      <b/>
      <sz val="9"/>
      <name val="Calibri"/>
      <family val="2"/>
      <charset val="238"/>
      <scheme val="minor"/>
    </font>
    <font>
      <sz val="8"/>
      <name val="Calibri"/>
      <family val="2"/>
      <charset val="238"/>
      <scheme val="minor"/>
    </font>
    <font>
      <b/>
      <i/>
      <sz val="8"/>
      <name val="Calibri"/>
      <family val="2"/>
      <charset val="238"/>
      <scheme val="minor"/>
    </font>
    <font>
      <sz val="10"/>
      <name val="Calibri"/>
      <family val="2"/>
      <charset val="238"/>
    </font>
    <font>
      <b/>
      <sz val="12"/>
      <name val="Calibri"/>
      <family val="2"/>
      <charset val="238"/>
    </font>
    <font>
      <b/>
      <sz val="14"/>
      <name val="Calibri"/>
      <family val="2"/>
      <charset val="238"/>
    </font>
    <font>
      <sz val="14"/>
      <name val="Calibri"/>
      <family val="2"/>
      <charset val="238"/>
    </font>
    <font>
      <b/>
      <sz val="13"/>
      <name val="Calibri"/>
      <family val="2"/>
      <charset val="238"/>
    </font>
    <font>
      <b/>
      <u/>
      <sz val="13"/>
      <name val="Calibri"/>
      <family val="2"/>
      <charset val="238"/>
    </font>
    <font>
      <sz val="13"/>
      <name val="Calibri"/>
      <family val="2"/>
      <charset val="238"/>
    </font>
    <font>
      <b/>
      <sz val="11"/>
      <name val="Calibri"/>
      <family val="2"/>
      <charset val="238"/>
    </font>
    <font>
      <sz val="9"/>
      <name val="Calibri"/>
      <family val="2"/>
      <charset val="238"/>
    </font>
    <font>
      <sz val="8.5"/>
      <name val="Calibri"/>
      <family val="2"/>
      <charset val="238"/>
    </font>
    <font>
      <i/>
      <sz val="8"/>
      <name val="Calibri"/>
      <family val="2"/>
      <charset val="238"/>
    </font>
    <font>
      <b/>
      <sz val="9"/>
      <name val="Calibri"/>
      <family val="2"/>
      <charset val="238"/>
    </font>
    <font>
      <b/>
      <i/>
      <sz val="10"/>
      <name val="Calibri"/>
      <family val="2"/>
      <charset val="238"/>
    </font>
    <font>
      <sz val="8"/>
      <name val="Calibri"/>
      <family val="2"/>
      <charset val="238"/>
    </font>
    <font>
      <b/>
      <vertAlign val="superscript"/>
      <sz val="11"/>
      <name val="Calibri"/>
      <family val="2"/>
      <charset val="238"/>
    </font>
    <font>
      <vertAlign val="superscript"/>
      <sz val="12"/>
      <name val="Calibri"/>
      <family val="2"/>
      <charset val="238"/>
    </font>
    <font>
      <b/>
      <u/>
      <sz val="12"/>
      <name val="Calibri"/>
      <family val="2"/>
      <charset val="238"/>
    </font>
    <font>
      <b/>
      <vertAlign val="superscript"/>
      <sz val="12"/>
      <name val="Calibri"/>
      <family val="2"/>
      <charset val="238"/>
    </font>
    <font>
      <b/>
      <sz val="8"/>
      <name val="Calibri"/>
      <family val="2"/>
      <charset val="238"/>
    </font>
    <font>
      <b/>
      <sz val="11"/>
      <color indexed="10"/>
      <name val="Calibri"/>
      <family val="2"/>
      <charset val="238"/>
    </font>
    <font>
      <sz val="12"/>
      <name val="Calibri"/>
      <family val="2"/>
      <charset val="238"/>
    </font>
    <font>
      <b/>
      <sz val="11"/>
      <name val="Calibri"/>
      <family val="2"/>
      <charset val="238"/>
      <scheme val="minor"/>
    </font>
    <font>
      <i/>
      <sz val="12"/>
      <name val="Calibri"/>
      <family val="2"/>
      <charset val="238"/>
      <scheme val="minor"/>
    </font>
    <font>
      <b/>
      <i/>
      <sz val="12"/>
      <name val="Calibri"/>
      <family val="2"/>
      <charset val="238"/>
    </font>
    <font>
      <b/>
      <i/>
      <sz val="9"/>
      <name val="Calibri"/>
      <family val="2"/>
      <charset val="238"/>
      <scheme val="minor"/>
    </font>
    <font>
      <sz val="12"/>
      <color indexed="8"/>
      <name val="Calibri"/>
      <family val="2"/>
      <charset val="238"/>
      <scheme val="minor"/>
    </font>
    <font>
      <b/>
      <sz val="12"/>
      <color indexed="8"/>
      <name val="Calibri"/>
      <family val="2"/>
      <charset val="238"/>
      <scheme val="minor"/>
    </font>
    <font>
      <i/>
      <sz val="12"/>
      <color indexed="8"/>
      <name val="Calibri"/>
      <family val="2"/>
      <charset val="238"/>
      <scheme val="minor"/>
    </font>
    <font>
      <sz val="12"/>
      <color theme="1"/>
      <name val="Calibri"/>
      <family val="2"/>
      <charset val="238"/>
      <scheme val="minor"/>
    </font>
    <font>
      <vertAlign val="subscript"/>
      <sz val="12"/>
      <color indexed="8"/>
      <name val="Calibri"/>
      <family val="2"/>
      <charset val="238"/>
    </font>
    <font>
      <sz val="12"/>
      <color indexed="8"/>
      <name val="Calibri"/>
      <family val="2"/>
      <charset val="238"/>
    </font>
    <font>
      <sz val="10"/>
      <color indexed="8"/>
      <name val="Calibri"/>
      <family val="2"/>
      <charset val="238"/>
      <scheme val="minor"/>
    </font>
    <font>
      <b/>
      <sz val="10"/>
      <color indexed="8"/>
      <name val="Calibri"/>
      <family val="2"/>
      <charset val="238"/>
    </font>
    <font>
      <b/>
      <sz val="11"/>
      <color indexed="8"/>
      <name val="Calibri"/>
      <family val="2"/>
      <charset val="238"/>
      <scheme val="minor"/>
    </font>
    <font>
      <sz val="9"/>
      <color indexed="8"/>
      <name val="Calibri"/>
      <family val="2"/>
      <charset val="238"/>
      <scheme val="minor"/>
    </font>
    <font>
      <b/>
      <sz val="10"/>
      <color indexed="8"/>
      <name val="Calibri"/>
      <family val="2"/>
      <charset val="238"/>
      <scheme val="minor"/>
    </font>
    <font>
      <i/>
      <sz val="10"/>
      <color indexed="8"/>
      <name val="Calibri"/>
      <family val="2"/>
      <charset val="238"/>
      <scheme val="minor"/>
    </font>
    <font>
      <b/>
      <i/>
      <sz val="10"/>
      <color indexed="8"/>
      <name val="Calibri"/>
      <family val="2"/>
      <charset val="238"/>
      <scheme val="minor"/>
    </font>
    <font>
      <b/>
      <sz val="9"/>
      <color indexed="8"/>
      <name val="Calibri"/>
      <family val="2"/>
      <charset val="238"/>
    </font>
    <font>
      <sz val="10"/>
      <name val="Times New Roman CE"/>
      <charset val="238"/>
    </font>
    <font>
      <i/>
      <sz val="9"/>
      <name val="Calibri"/>
      <family val="2"/>
      <charset val="238"/>
      <scheme val="minor"/>
    </font>
    <font>
      <i/>
      <sz val="11"/>
      <name val="Calibri"/>
      <family val="2"/>
      <charset val="238"/>
      <scheme val="minor"/>
    </font>
    <font>
      <b/>
      <i/>
      <sz val="11"/>
      <name val="Calibri"/>
      <family val="2"/>
      <charset val="238"/>
      <scheme val="minor"/>
    </font>
    <font>
      <sz val="11"/>
      <color indexed="8"/>
      <name val="Calibri"/>
      <family val="2"/>
      <charset val="238"/>
      <scheme val="minor"/>
    </font>
    <font>
      <sz val="14"/>
      <name val="Arial CE"/>
      <charset val="238"/>
    </font>
    <font>
      <i/>
      <sz val="12"/>
      <name val="Calibri"/>
      <family val="2"/>
      <charset val="238"/>
    </font>
    <font>
      <b/>
      <i/>
      <sz val="10"/>
      <name val="Calibri"/>
      <family val="2"/>
      <charset val="238"/>
      <scheme val="minor"/>
    </font>
    <font>
      <sz val="9"/>
      <color theme="1"/>
      <name val="Calibri"/>
      <family val="2"/>
      <charset val="238"/>
      <scheme val="minor"/>
    </font>
    <font>
      <sz val="9"/>
      <color rgb="FFFF0000"/>
      <name val="Calibri"/>
      <family val="2"/>
      <charset val="238"/>
      <scheme val="minor"/>
    </font>
    <font>
      <b/>
      <sz val="12"/>
      <color theme="1"/>
      <name val="Calibri"/>
      <family val="2"/>
      <charset val="238"/>
      <scheme val="minor"/>
    </font>
    <font>
      <b/>
      <sz val="10"/>
      <color theme="1"/>
      <name val="Calibri"/>
      <family val="2"/>
      <charset val="238"/>
      <scheme val="minor"/>
    </font>
    <font>
      <sz val="7"/>
      <name val="Calibri"/>
      <family val="2"/>
      <charset val="238"/>
      <scheme val="minor"/>
    </font>
    <font>
      <b/>
      <i/>
      <sz val="10"/>
      <name val="Times New Roman CE"/>
      <charset val="238"/>
    </font>
    <font>
      <i/>
      <sz val="10"/>
      <name val="Calibri"/>
      <family val="2"/>
      <charset val="238"/>
    </font>
    <font>
      <b/>
      <sz val="8"/>
      <name val="Calibri"/>
      <family val="2"/>
      <charset val="238"/>
      <scheme val="minor"/>
    </font>
    <font>
      <i/>
      <sz val="8"/>
      <name val="Calibri"/>
      <family val="2"/>
      <charset val="238"/>
      <scheme val="minor"/>
    </font>
    <font>
      <b/>
      <vertAlign val="superscript"/>
      <sz val="10"/>
      <name val="Calibri"/>
      <family val="2"/>
      <charset val="238"/>
    </font>
  </fonts>
  <fills count="25">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31"/>
        <bgColor indexed="64"/>
      </patternFill>
    </fill>
    <fill>
      <patternFill patternType="solid">
        <fgColor indexed="26"/>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CC"/>
        <bgColor indexed="64"/>
      </patternFill>
    </fill>
    <fill>
      <patternFill patternType="solid">
        <fgColor indexed="5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8"/>
      </top>
      <bottom style="thin">
        <color indexed="64"/>
      </bottom>
      <diagonal/>
    </border>
    <border>
      <left/>
      <right/>
      <top style="thin">
        <color auto="1"/>
      </top>
      <bottom/>
      <diagonal/>
    </border>
    <border>
      <left/>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thin">
        <color indexed="64"/>
      </right>
      <top/>
      <bottom/>
      <diagonal/>
    </border>
    <border>
      <left/>
      <right/>
      <top style="dashed">
        <color indexed="64"/>
      </top>
      <bottom/>
      <diagonal/>
    </border>
    <border>
      <left style="dashed">
        <color indexed="64"/>
      </left>
      <right/>
      <top/>
      <bottom/>
      <diagonal/>
    </border>
    <border>
      <left/>
      <right/>
      <top/>
      <bottom style="dashed">
        <color indexed="64"/>
      </bottom>
      <diagonal/>
    </border>
  </borders>
  <cellStyleXfs count="59">
    <xf numFmtId="0" fontId="0" fillId="0" borderId="0"/>
    <xf numFmtId="0" fontId="2" fillId="0" borderId="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4" fillId="2" borderId="8" applyNumberFormat="0" applyAlignment="0" applyProtection="0"/>
    <xf numFmtId="0" fontId="5" fillId="9" borderId="9"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6" fontId="17" fillId="0" borderId="0" applyFill="0" applyBorder="0" applyAlignment="0" applyProtection="0"/>
    <xf numFmtId="165" fontId="17"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0" fontId="7" fillId="0" borderId="10" applyNumberFormat="0" applyFill="0" applyAlignment="0" applyProtection="0"/>
    <xf numFmtId="0" fontId="8" fillId="10" borderId="11" applyNumberFormat="0" applyAlignment="0" applyProtection="0"/>
    <xf numFmtId="0" fontId="9" fillId="0" borderId="12" applyNumberFormat="0" applyFill="0" applyAlignment="0" applyProtection="0"/>
    <xf numFmtId="0" fontId="10" fillId="0" borderId="13" applyNumberFormat="0" applyFill="0" applyAlignment="0" applyProtection="0"/>
    <xf numFmtId="0" fontId="11" fillId="0" borderId="14" applyNumberFormat="0" applyFill="0" applyAlignment="0" applyProtection="0"/>
    <xf numFmtId="0" fontId="11" fillId="0" borderId="0" applyNumberFormat="0" applyFill="0" applyBorder="0" applyAlignment="0" applyProtection="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18" fillId="0" borderId="0"/>
    <xf numFmtId="0" fontId="17" fillId="0" borderId="0"/>
    <xf numFmtId="0" fontId="2" fillId="0" borderId="0"/>
    <xf numFmtId="0" fontId="20" fillId="0" borderId="0"/>
    <xf numFmtId="0" fontId="1" fillId="0" borderId="0"/>
    <xf numFmtId="0" fontId="12" fillId="9"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0" fontId="19" fillId="0" borderId="0"/>
    <xf numFmtId="3" fontId="2" fillId="11" borderId="1"/>
    <xf numFmtId="0" fontId="13" fillId="0" borderId="15"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6" fillId="12" borderId="16" applyNumberFormat="0" applyFont="0" applyAlignment="0" applyProtection="0"/>
    <xf numFmtId="0" fontId="17" fillId="0" borderId="0"/>
    <xf numFmtId="0" fontId="2" fillId="0" borderId="0"/>
    <xf numFmtId="0" fontId="20" fillId="0" borderId="0"/>
    <xf numFmtId="0" fontId="85" fillId="0" borderId="0"/>
    <xf numFmtId="0" fontId="2" fillId="0" borderId="0"/>
    <xf numFmtId="0" fontId="2" fillId="0" borderId="0"/>
    <xf numFmtId="0" fontId="18" fillId="0" borderId="0"/>
    <xf numFmtId="0" fontId="2" fillId="0" borderId="0"/>
    <xf numFmtId="0" fontId="20" fillId="0" borderId="0"/>
    <xf numFmtId="9" fontId="1" fillId="0" borderId="0" applyFont="0" applyFill="0" applyBorder="0" applyAlignment="0" applyProtection="0"/>
    <xf numFmtId="0" fontId="2" fillId="0" borderId="0"/>
    <xf numFmtId="0" fontId="2" fillId="0" borderId="0"/>
    <xf numFmtId="0" fontId="17" fillId="0" borderId="0"/>
    <xf numFmtId="0" fontId="2" fillId="0" borderId="0"/>
  </cellStyleXfs>
  <cellXfs count="1499">
    <xf numFmtId="0" fontId="0" fillId="0" borderId="0" xfId="0"/>
    <xf numFmtId="0" fontId="21" fillId="13" borderId="1" xfId="23" applyFont="1" applyFill="1" applyBorder="1" applyAlignment="1">
      <alignment horizontal="center" vertical="center" wrapText="1"/>
    </xf>
    <xf numFmtId="0" fontId="23" fillId="0" borderId="0" xfId="0" applyFont="1"/>
    <xf numFmtId="0" fontId="22" fillId="0" borderId="0" xfId="0" applyFont="1" applyAlignment="1">
      <alignment horizontal="center" wrapText="1"/>
    </xf>
    <xf numFmtId="0" fontId="24" fillId="0" borderId="0" xfId="0" applyFont="1"/>
    <xf numFmtId="0" fontId="22" fillId="13" borderId="1" xfId="23" applyFont="1" applyFill="1" applyBorder="1" applyAlignment="1">
      <alignment horizontal="center" vertical="center" wrapText="1"/>
    </xf>
    <xf numFmtId="0" fontId="24" fillId="14" borderId="1" xfId="23" applyFont="1" applyFill="1" applyBorder="1" applyAlignment="1">
      <alignment horizontal="center" vertical="center" wrapText="1"/>
    </xf>
    <xf numFmtId="0" fontId="24" fillId="14" borderId="7" xfId="23" applyFont="1" applyFill="1" applyBorder="1" applyAlignment="1">
      <alignment horizontal="center" vertical="center" wrapText="1"/>
    </xf>
    <xf numFmtId="4" fontId="22" fillId="13" borderId="1" xfId="23" applyNumberFormat="1" applyFont="1" applyFill="1" applyBorder="1" applyAlignment="1">
      <alignment horizontal="right" vertical="center" wrapText="1"/>
    </xf>
    <xf numFmtId="4" fontId="24" fillId="14" borderId="1" xfId="23" applyNumberFormat="1" applyFont="1" applyFill="1" applyBorder="1" applyAlignment="1">
      <alignment horizontal="right" vertical="center" wrapText="1"/>
    </xf>
    <xf numFmtId="4" fontId="22" fillId="15" borderId="2" xfId="23" applyNumberFormat="1" applyFont="1" applyFill="1" applyBorder="1" applyAlignment="1">
      <alignment horizontal="right" vertical="center" wrapText="1"/>
    </xf>
    <xf numFmtId="4" fontId="22" fillId="15" borderId="1" xfId="23" applyNumberFormat="1" applyFont="1" applyFill="1" applyBorder="1" applyAlignment="1">
      <alignment horizontal="right" vertical="center" wrapText="1"/>
    </xf>
    <xf numFmtId="4" fontId="22" fillId="13" borderId="7" xfId="23" applyNumberFormat="1" applyFont="1" applyFill="1" applyBorder="1" applyAlignment="1">
      <alignment horizontal="right" vertical="center" wrapText="1"/>
    </xf>
    <xf numFmtId="0" fontId="24" fillId="0" borderId="0" xfId="23" applyFont="1" applyAlignment="1">
      <alignment wrapText="1"/>
    </xf>
    <xf numFmtId="4" fontId="24" fillId="0" borderId="0" xfId="23" applyNumberFormat="1" applyFont="1" applyAlignment="1">
      <alignment wrapText="1"/>
    </xf>
    <xf numFmtId="0" fontId="22" fillId="13" borderId="2" xfId="23" applyFont="1" applyFill="1" applyBorder="1" applyAlignment="1">
      <alignment horizontal="center" vertical="center" wrapText="1"/>
    </xf>
    <xf numFmtId="4" fontId="22" fillId="14" borderId="1" xfId="23" applyNumberFormat="1" applyFont="1" applyFill="1" applyBorder="1" applyAlignment="1">
      <alignment horizontal="right" vertical="center" wrapText="1"/>
    </xf>
    <xf numFmtId="4" fontId="24" fillId="13" borderId="1" xfId="23" applyNumberFormat="1" applyFont="1" applyFill="1" applyBorder="1" applyAlignment="1">
      <alignment horizontal="right" vertical="center" wrapText="1"/>
    </xf>
    <xf numFmtId="4" fontId="24" fillId="0" borderId="0" xfId="23" applyNumberFormat="1" applyFont="1" applyAlignment="1">
      <alignment vertical="center" wrapText="1"/>
    </xf>
    <xf numFmtId="2" fontId="22" fillId="13" borderId="7" xfId="23" applyNumberFormat="1" applyFont="1" applyFill="1" applyBorder="1" applyAlignment="1">
      <alignment horizontal="right" vertical="center" wrapText="1"/>
    </xf>
    <xf numFmtId="0" fontId="24" fillId="14" borderId="4" xfId="23" applyFont="1" applyFill="1" applyBorder="1" applyAlignment="1">
      <alignment horizontal="center" vertical="center" wrapText="1"/>
    </xf>
    <xf numFmtId="4" fontId="24" fillId="14" borderId="4" xfId="23" applyNumberFormat="1" applyFont="1" applyFill="1" applyBorder="1" applyAlignment="1">
      <alignment horizontal="right" vertical="center" wrapText="1"/>
    </xf>
    <xf numFmtId="4" fontId="24" fillId="14" borderId="2" xfId="23" applyNumberFormat="1" applyFont="1" applyFill="1" applyBorder="1" applyAlignment="1">
      <alignment horizontal="right" vertical="center" wrapText="1"/>
    </xf>
    <xf numFmtId="0" fontId="22" fillId="13" borderId="18" xfId="23" applyFont="1" applyFill="1" applyBorder="1" applyAlignment="1">
      <alignment vertical="center" wrapText="1"/>
    </xf>
    <xf numFmtId="4" fontId="22" fillId="15" borderId="7" xfId="23" applyNumberFormat="1" applyFont="1" applyFill="1" applyBorder="1" applyAlignment="1">
      <alignment horizontal="right" vertical="center" wrapText="1"/>
    </xf>
    <xf numFmtId="0" fontId="22" fillId="13" borderId="19" xfId="23" applyFont="1" applyFill="1" applyBorder="1" applyAlignment="1">
      <alignment vertical="center" wrapText="1"/>
    </xf>
    <xf numFmtId="0" fontId="22" fillId="13" borderId="4" xfId="23" applyFont="1" applyFill="1" applyBorder="1" applyAlignment="1">
      <alignment horizontal="center" vertical="center" wrapText="1"/>
    </xf>
    <xf numFmtId="0" fontId="24" fillId="14" borderId="2" xfId="23" applyFont="1" applyFill="1" applyBorder="1" applyAlignment="1">
      <alignment horizontal="center" vertical="center" wrapText="1"/>
    </xf>
    <xf numFmtId="4" fontId="22" fillId="13" borderId="2" xfId="23" applyNumberFormat="1" applyFont="1" applyFill="1" applyBorder="1" applyAlignment="1">
      <alignment horizontal="right" vertical="center" wrapText="1"/>
    </xf>
    <xf numFmtId="0" fontId="22" fillId="13" borderId="18" xfId="23" applyFont="1" applyFill="1" applyBorder="1" applyAlignment="1">
      <alignment horizontal="left" vertical="center" wrapText="1"/>
    </xf>
    <xf numFmtId="0" fontId="22" fillId="13" borderId="6" xfId="23" applyFont="1" applyFill="1" applyBorder="1" applyAlignment="1">
      <alignment horizontal="left" vertical="center" wrapText="1"/>
    </xf>
    <xf numFmtId="0" fontId="22" fillId="13" borderId="6" xfId="23" applyFont="1" applyFill="1" applyBorder="1" applyAlignment="1">
      <alignment vertical="center" wrapText="1"/>
    </xf>
    <xf numFmtId="0" fontId="22" fillId="13" borderId="7" xfId="23" applyFont="1" applyFill="1" applyBorder="1" applyAlignment="1">
      <alignment vertical="center" wrapText="1"/>
    </xf>
    <xf numFmtId="10" fontId="22" fillId="13" borderId="7" xfId="23" applyNumberFormat="1" applyFont="1" applyFill="1" applyBorder="1" applyAlignment="1">
      <alignment horizontal="right" vertical="center" wrapText="1"/>
    </xf>
    <xf numFmtId="4" fontId="24" fillId="13" borderId="7" xfId="23" applyNumberFormat="1" applyFont="1" applyFill="1" applyBorder="1" applyAlignment="1">
      <alignment horizontal="right" vertical="center" wrapText="1"/>
    </xf>
    <xf numFmtId="0" fontId="21" fillId="13" borderId="2" xfId="23" applyFont="1" applyFill="1" applyBorder="1" applyAlignment="1">
      <alignment horizontal="center" vertical="center" wrapText="1"/>
    </xf>
    <xf numFmtId="4" fontId="25" fillId="13" borderId="2" xfId="23" applyNumberFormat="1" applyFont="1" applyFill="1" applyBorder="1" applyAlignment="1">
      <alignment horizontal="right" vertical="center" wrapText="1"/>
    </xf>
    <xf numFmtId="4" fontId="25" fillId="13" borderId="1" xfId="23" applyNumberFormat="1" applyFont="1" applyFill="1" applyBorder="1" applyAlignment="1">
      <alignment horizontal="right" vertical="center" wrapText="1"/>
    </xf>
    <xf numFmtId="0" fontId="27" fillId="13" borderId="1" xfId="23" applyFont="1" applyFill="1" applyBorder="1" applyAlignment="1">
      <alignment horizontal="center" vertical="center" wrapText="1"/>
    </xf>
    <xf numFmtId="4" fontId="25" fillId="13" borderId="1" xfId="23" applyNumberFormat="1" applyFont="1" applyFill="1" applyBorder="1" applyAlignment="1">
      <alignment horizontal="center" vertical="top" wrapText="1"/>
    </xf>
    <xf numFmtId="0" fontId="30" fillId="0" borderId="0" xfId="0" applyFont="1"/>
    <xf numFmtId="0" fontId="30" fillId="0" borderId="0" xfId="0" applyFont="1" applyAlignment="1">
      <alignment wrapText="1"/>
    </xf>
    <xf numFmtId="0" fontId="22" fillId="16" borderId="6" xfId="0" applyFont="1" applyFill="1" applyBorder="1" applyAlignment="1">
      <alignment vertical="center" wrapText="1"/>
    </xf>
    <xf numFmtId="0" fontId="22" fillId="16" borderId="7" xfId="0" applyFont="1" applyFill="1" applyBorder="1" applyAlignment="1">
      <alignment vertical="center" wrapText="1"/>
    </xf>
    <xf numFmtId="0" fontId="33" fillId="0" borderId="23" xfId="0" applyFont="1" applyBorder="1"/>
    <xf numFmtId="4" fontId="33" fillId="0" borderId="1" xfId="0" applyNumberFormat="1" applyFont="1" applyBorder="1" applyAlignment="1">
      <alignment horizontal="right" vertical="center"/>
    </xf>
    <xf numFmtId="0" fontId="33" fillId="0" borderId="23" xfId="0" applyFont="1" applyBorder="1" applyAlignment="1">
      <alignment vertical="center"/>
    </xf>
    <xf numFmtId="10" fontId="31" fillId="0" borderId="1" xfId="0" applyNumberFormat="1" applyFont="1" applyBorder="1" applyAlignment="1">
      <alignment horizontal="right" vertical="center"/>
    </xf>
    <xf numFmtId="4" fontId="33" fillId="13" borderId="1" xfId="0" applyNumberFormat="1" applyFont="1" applyFill="1" applyBorder="1" applyAlignment="1">
      <alignment horizontal="right" vertical="center"/>
    </xf>
    <xf numFmtId="167" fontId="31" fillId="13" borderId="1" xfId="0" applyNumberFormat="1" applyFont="1" applyFill="1" applyBorder="1" applyAlignment="1">
      <alignment horizontal="right" vertical="center"/>
    </xf>
    <xf numFmtId="0" fontId="33" fillId="0" borderId="22" xfId="0" applyFont="1" applyBorder="1" applyAlignment="1">
      <alignment vertical="center"/>
    </xf>
    <xf numFmtId="0" fontId="33" fillId="0" borderId="0" xfId="0" applyFont="1" applyAlignment="1">
      <alignment vertical="center"/>
    </xf>
    <xf numFmtId="0" fontId="31" fillId="13" borderId="1" xfId="0" applyFont="1" applyFill="1" applyBorder="1" applyAlignment="1">
      <alignment horizontal="center" vertical="center"/>
    </xf>
    <xf numFmtId="0" fontId="33" fillId="13" borderId="1" xfId="0" applyFont="1" applyFill="1" applyBorder="1" applyAlignment="1">
      <alignment horizontal="center" vertical="center" wrapText="1"/>
    </xf>
    <xf numFmtId="0" fontId="33" fillId="13" borderId="1" xfId="0" applyFont="1" applyFill="1" applyBorder="1" applyAlignment="1">
      <alignment horizontal="center" vertical="center"/>
    </xf>
    <xf numFmtId="0" fontId="31" fillId="13" borderId="1" xfId="0" applyFont="1" applyFill="1" applyBorder="1" applyAlignment="1">
      <alignment horizontal="left" vertical="center"/>
    </xf>
    <xf numFmtId="4" fontId="31" fillId="13" borderId="1" xfId="0" applyNumberFormat="1" applyFont="1" applyFill="1" applyBorder="1" applyAlignment="1">
      <alignment horizontal="right" vertical="center"/>
    </xf>
    <xf numFmtId="4" fontId="31" fillId="14" borderId="1" xfId="0" applyNumberFormat="1" applyFont="1" applyFill="1" applyBorder="1" applyAlignment="1">
      <alignment horizontal="right" vertical="center"/>
    </xf>
    <xf numFmtId="0" fontId="21" fillId="13" borderId="1" xfId="0" applyFont="1" applyFill="1" applyBorder="1" applyAlignment="1">
      <alignment horizontal="left" vertical="center"/>
    </xf>
    <xf numFmtId="10" fontId="34" fillId="13" borderId="1" xfId="0" applyNumberFormat="1" applyFont="1" applyFill="1" applyBorder="1" applyAlignment="1">
      <alignment horizontal="right" vertical="center"/>
    </xf>
    <xf numFmtId="4" fontId="21" fillId="14" borderId="1" xfId="0" applyNumberFormat="1" applyFont="1" applyFill="1" applyBorder="1" applyAlignment="1">
      <alignment horizontal="right" vertical="center"/>
    </xf>
    <xf numFmtId="0" fontId="29" fillId="13" borderId="1" xfId="0" applyFont="1" applyFill="1" applyBorder="1" applyAlignment="1">
      <alignment horizontal="left" vertical="center"/>
    </xf>
    <xf numFmtId="10" fontId="31" fillId="13" borderId="1" xfId="0" applyNumberFormat="1" applyFont="1" applyFill="1" applyBorder="1" applyAlignment="1">
      <alignment horizontal="right" vertical="center"/>
    </xf>
    <xf numFmtId="0" fontId="31" fillId="13" borderId="1" xfId="0" applyFont="1" applyFill="1" applyBorder="1" applyAlignment="1">
      <alignment horizontal="right" vertical="center"/>
    </xf>
    <xf numFmtId="0" fontId="21" fillId="13" borderId="2" xfId="23" applyFont="1" applyFill="1" applyBorder="1" applyAlignment="1">
      <alignment horizontal="left" vertical="center"/>
    </xf>
    <xf numFmtId="0" fontId="21" fillId="13" borderId="1" xfId="23" applyFont="1" applyFill="1" applyBorder="1" applyAlignment="1">
      <alignment horizontal="left" vertical="center"/>
    </xf>
    <xf numFmtId="0" fontId="31" fillId="0" borderId="0" xfId="0" applyFont="1" applyAlignment="1">
      <alignment horizontal="left" vertical="center"/>
    </xf>
    <xf numFmtId="0" fontId="33" fillId="0" borderId="0" xfId="0" applyFont="1"/>
    <xf numFmtId="0" fontId="34" fillId="0" borderId="0" xfId="0" applyFont="1" applyAlignment="1">
      <alignment vertical="center"/>
    </xf>
    <xf numFmtId="0" fontId="23" fillId="0" borderId="3" xfId="0" applyFont="1" applyBorder="1"/>
    <xf numFmtId="167" fontId="21" fillId="13" borderId="1" xfId="0" applyNumberFormat="1" applyFont="1" applyFill="1" applyBorder="1" applyAlignment="1">
      <alignment horizontal="right" vertical="center"/>
    </xf>
    <xf numFmtId="4" fontId="34" fillId="14" borderId="1" xfId="0" applyNumberFormat="1" applyFont="1" applyFill="1" applyBorder="1" applyAlignment="1">
      <alignment horizontal="right" vertical="center"/>
    </xf>
    <xf numFmtId="10" fontId="21" fillId="0" borderId="1" xfId="0" applyNumberFormat="1" applyFont="1" applyBorder="1" applyAlignment="1">
      <alignment horizontal="right" vertical="center"/>
    </xf>
    <xf numFmtId="4" fontId="21" fillId="13" borderId="1" xfId="0" applyNumberFormat="1" applyFont="1" applyFill="1" applyBorder="1" applyAlignment="1">
      <alignment horizontal="right" vertical="center"/>
    </xf>
    <xf numFmtId="0" fontId="31" fillId="0" borderId="0" xfId="0" applyFont="1"/>
    <xf numFmtId="0" fontId="36" fillId="0" borderId="0" xfId="23" applyFont="1"/>
    <xf numFmtId="0" fontId="38" fillId="0" borderId="0" xfId="23" applyFont="1"/>
    <xf numFmtId="0" fontId="36" fillId="0" borderId="0" xfId="23" applyFont="1" applyAlignment="1">
      <alignment horizontal="center" vertical="center"/>
    </xf>
    <xf numFmtId="0" fontId="31" fillId="0" borderId="0" xfId="23" applyFont="1"/>
    <xf numFmtId="49" fontId="36" fillId="0" borderId="0" xfId="23" applyNumberFormat="1" applyFont="1" applyAlignment="1">
      <alignment horizontal="center" vertical="center"/>
    </xf>
    <xf numFmtId="0" fontId="40" fillId="0" borderId="0" xfId="23" applyFont="1" applyAlignment="1">
      <alignment vertical="center"/>
    </xf>
    <xf numFmtId="0" fontId="37" fillId="0" borderId="0" xfId="23" applyFont="1" applyAlignment="1" applyProtection="1">
      <alignment horizontal="left"/>
      <protection locked="0"/>
    </xf>
    <xf numFmtId="0" fontId="41" fillId="0" borderId="1" xfId="23" applyFont="1" applyBorder="1" applyAlignment="1">
      <alignment horizontal="center"/>
    </xf>
    <xf numFmtId="0" fontId="36" fillId="0" borderId="2" xfId="23" applyFont="1" applyBorder="1" applyAlignment="1">
      <alignment horizontal="center" vertical="center"/>
    </xf>
    <xf numFmtId="0" fontId="36" fillId="0" borderId="2" xfId="23" applyFont="1" applyBorder="1" applyAlignment="1">
      <alignment vertical="center" wrapText="1"/>
    </xf>
    <xf numFmtId="4" fontId="36" fillId="18" borderId="2" xfId="23" applyNumberFormat="1" applyFont="1" applyFill="1" applyBorder="1" applyAlignment="1">
      <alignment vertical="center"/>
    </xf>
    <xf numFmtId="2" fontId="42" fillId="19" borderId="4" xfId="23" applyNumberFormat="1" applyFont="1" applyFill="1" applyBorder="1" applyAlignment="1">
      <alignment vertical="center"/>
    </xf>
    <xf numFmtId="0" fontId="40" fillId="0" borderId="0" xfId="23" applyFont="1" applyAlignment="1" applyProtection="1">
      <alignment vertical="center"/>
      <protection locked="0"/>
    </xf>
    <xf numFmtId="0" fontId="38" fillId="0" borderId="22" xfId="23" applyFont="1" applyBorder="1" applyAlignment="1">
      <alignment horizontal="center" vertical="center"/>
    </xf>
    <xf numFmtId="0" fontId="38" fillId="0" borderId="22" xfId="23" applyFont="1" applyBorder="1" applyAlignment="1" applyProtection="1">
      <alignment vertical="center" wrapText="1"/>
      <protection locked="0"/>
    </xf>
    <xf numFmtId="0" fontId="37" fillId="0" borderId="21" xfId="23" applyFont="1" applyBorder="1" applyAlignment="1" applyProtection="1">
      <alignment horizontal="center" vertical="center"/>
      <protection locked="0"/>
    </xf>
    <xf numFmtId="4" fontId="23" fillId="0" borderId="0" xfId="23" applyNumberFormat="1" applyFont="1" applyAlignment="1" applyProtection="1">
      <alignment vertical="center"/>
      <protection locked="0"/>
    </xf>
    <xf numFmtId="4" fontId="23" fillId="0" borderId="21" xfId="23" applyNumberFormat="1" applyFont="1" applyBorder="1" applyAlignment="1" applyProtection="1">
      <alignment vertical="center"/>
      <protection locked="0"/>
    </xf>
    <xf numFmtId="4" fontId="23" fillId="0" borderId="22" xfId="23" applyNumberFormat="1" applyFont="1" applyBorder="1" applyAlignment="1" applyProtection="1">
      <alignment vertical="center"/>
      <protection locked="0"/>
    </xf>
    <xf numFmtId="2" fontId="38" fillId="19" borderId="21" xfId="23" applyNumberFormat="1" applyFont="1" applyFill="1" applyBorder="1" applyAlignment="1">
      <alignment vertical="center"/>
    </xf>
    <xf numFmtId="49" fontId="36" fillId="0" borderId="0" xfId="23" applyNumberFormat="1" applyFont="1" applyAlignment="1" applyProtection="1">
      <alignment horizontal="center" vertical="center"/>
      <protection locked="0"/>
    </xf>
    <xf numFmtId="4" fontId="23" fillId="0" borderId="3" xfId="23" applyNumberFormat="1" applyFont="1" applyBorder="1" applyAlignment="1" applyProtection="1">
      <alignment vertical="center"/>
      <protection locked="0"/>
    </xf>
    <xf numFmtId="4" fontId="23" fillId="0" borderId="2" xfId="23" applyNumberFormat="1" applyFont="1" applyBorder="1" applyAlignment="1" applyProtection="1">
      <alignment vertical="center"/>
      <protection locked="0"/>
    </xf>
    <xf numFmtId="4" fontId="23" fillId="0" borderId="24" xfId="23" applyNumberFormat="1" applyFont="1" applyBorder="1" applyAlignment="1" applyProtection="1">
      <alignment vertical="center"/>
      <protection locked="0"/>
    </xf>
    <xf numFmtId="0" fontId="36" fillId="0" borderId="1" xfId="23" applyFont="1" applyBorder="1" applyAlignment="1">
      <alignment horizontal="center"/>
    </xf>
    <xf numFmtId="0" fontId="36" fillId="0" borderId="1" xfId="23" applyFont="1" applyBorder="1"/>
    <xf numFmtId="0" fontId="37" fillId="0" borderId="1" xfId="23" applyFont="1" applyBorder="1"/>
    <xf numFmtId="4" fontId="36" fillId="19" borderId="5" xfId="23" applyNumberFormat="1" applyFont="1" applyFill="1" applyBorder="1"/>
    <xf numFmtId="2" fontId="42" fillId="19" borderId="1" xfId="23" applyNumberFormat="1" applyFont="1" applyFill="1" applyBorder="1"/>
    <xf numFmtId="0" fontId="40" fillId="0" borderId="0" xfId="23" applyFont="1"/>
    <xf numFmtId="0" fontId="40" fillId="0" borderId="0" xfId="23" applyFont="1" applyProtection="1">
      <protection locked="0"/>
    </xf>
    <xf numFmtId="0" fontId="36" fillId="0" borderId="22" xfId="23" applyFont="1" applyBorder="1" applyAlignment="1">
      <alignment horizontal="center" vertical="center"/>
    </xf>
    <xf numFmtId="0" fontId="36" fillId="0" borderId="22" xfId="23" applyFont="1" applyBorder="1" applyAlignment="1">
      <alignment vertical="center"/>
    </xf>
    <xf numFmtId="4" fontId="36" fillId="19" borderId="22" xfId="23" applyNumberFormat="1" applyFont="1" applyFill="1" applyBorder="1" applyAlignment="1">
      <alignment vertical="center"/>
    </xf>
    <xf numFmtId="2" fontId="42" fillId="19" borderId="20" xfId="23" applyNumberFormat="1" applyFont="1" applyFill="1" applyBorder="1" applyAlignment="1">
      <alignment vertical="center"/>
    </xf>
    <xf numFmtId="0" fontId="43" fillId="0" borderId="0" xfId="23" applyFont="1" applyAlignment="1">
      <alignment vertical="center"/>
    </xf>
    <xf numFmtId="49" fontId="36" fillId="0" borderId="22" xfId="23" applyNumberFormat="1" applyFont="1" applyBorder="1" applyAlignment="1">
      <alignment horizontal="center" vertical="center"/>
    </xf>
    <xf numFmtId="2" fontId="42" fillId="19" borderId="21" xfId="23" applyNumberFormat="1" applyFont="1" applyFill="1" applyBorder="1" applyAlignment="1">
      <alignment vertical="center"/>
    </xf>
    <xf numFmtId="0" fontId="37" fillId="0" borderId="22" xfId="23" applyFont="1" applyBorder="1" applyAlignment="1">
      <alignment horizontal="center" vertical="center"/>
    </xf>
    <xf numFmtId="49" fontId="37" fillId="0" borderId="22" xfId="23" applyNumberFormat="1" applyFont="1" applyBorder="1" applyAlignment="1">
      <alignment horizontal="center" vertical="center"/>
    </xf>
    <xf numFmtId="4" fontId="37" fillId="19" borderId="22" xfId="23" applyNumberFormat="1" applyFont="1" applyFill="1" applyBorder="1" applyAlignment="1">
      <alignment vertical="center"/>
    </xf>
    <xf numFmtId="49" fontId="37" fillId="0" borderId="0" xfId="23" applyNumberFormat="1" applyFont="1" applyAlignment="1" applyProtection="1">
      <alignment horizontal="center" vertical="center"/>
      <protection locked="0"/>
    </xf>
    <xf numFmtId="0" fontId="23" fillId="0" borderId="22" xfId="23" applyFont="1" applyBorder="1" applyAlignment="1">
      <alignment vertical="center" wrapText="1"/>
    </xf>
    <xf numFmtId="4" fontId="40" fillId="0" borderId="0" xfId="23" applyNumberFormat="1" applyFont="1" applyAlignment="1">
      <alignment vertical="center"/>
    </xf>
    <xf numFmtId="49" fontId="23" fillId="0" borderId="22" xfId="23" applyNumberFormat="1" applyFont="1" applyBorder="1" applyAlignment="1">
      <alignment horizontal="left" vertical="center" wrapText="1"/>
    </xf>
    <xf numFmtId="49" fontId="36" fillId="0" borderId="22" xfId="23" applyNumberFormat="1" applyFont="1" applyBorder="1" applyAlignment="1">
      <alignment horizontal="center" vertical="top"/>
    </xf>
    <xf numFmtId="4" fontId="37" fillId="19" borderId="22" xfId="23" applyNumberFormat="1" applyFont="1" applyFill="1" applyBorder="1" applyAlignment="1">
      <alignment vertical="top"/>
    </xf>
    <xf numFmtId="0" fontId="40" fillId="0" borderId="0" xfId="23" applyFont="1" applyAlignment="1">
      <alignment vertical="top"/>
    </xf>
    <xf numFmtId="4" fontId="36" fillId="0" borderId="22" xfId="23" applyNumberFormat="1" applyFont="1" applyBorder="1" applyAlignment="1" applyProtection="1">
      <alignment vertical="center"/>
      <protection locked="0"/>
    </xf>
    <xf numFmtId="49" fontId="36" fillId="0" borderId="22" xfId="23" applyNumberFormat="1" applyFont="1" applyBorder="1" applyAlignment="1">
      <alignment horizontal="center"/>
    </xf>
    <xf numFmtId="4" fontId="36" fillId="19" borderId="22" xfId="23" applyNumberFormat="1" applyFont="1" applyFill="1" applyBorder="1"/>
    <xf numFmtId="2" fontId="42" fillId="19" borderId="21" xfId="23" applyNumberFormat="1" applyFont="1" applyFill="1" applyBorder="1"/>
    <xf numFmtId="49" fontId="36" fillId="0" borderId="22" xfId="23" applyNumberFormat="1" applyFont="1" applyBorder="1" applyAlignment="1">
      <alignment horizontal="center" vertical="center" wrapText="1"/>
    </xf>
    <xf numFmtId="4" fontId="36" fillId="19" borderId="21" xfId="23" applyNumberFormat="1" applyFont="1" applyFill="1" applyBorder="1" applyAlignment="1">
      <alignment vertical="center"/>
    </xf>
    <xf numFmtId="2" fontId="42" fillId="19" borderId="23" xfId="23" applyNumberFormat="1" applyFont="1" applyFill="1" applyBorder="1" applyAlignment="1">
      <alignment vertical="center"/>
    </xf>
    <xf numFmtId="49" fontId="38" fillId="0" borderId="22" xfId="23" applyNumberFormat="1" applyFont="1" applyBorder="1" applyAlignment="1">
      <alignment horizontal="center" vertical="center"/>
    </xf>
    <xf numFmtId="49" fontId="37" fillId="0" borderId="22" xfId="23" applyNumberFormat="1" applyFont="1" applyBorder="1" applyAlignment="1" applyProtection="1">
      <alignment horizontal="center" vertical="center"/>
      <protection locked="0"/>
    </xf>
    <xf numFmtId="4" fontId="37" fillId="0" borderId="22" xfId="23" applyNumberFormat="1" applyFont="1" applyBorder="1" applyAlignment="1" applyProtection="1">
      <alignment vertical="center"/>
      <protection locked="0"/>
    </xf>
    <xf numFmtId="4" fontId="37" fillId="0" borderId="21" xfId="23" applyNumberFormat="1" applyFont="1" applyBorder="1" applyAlignment="1" applyProtection="1">
      <alignment vertical="center"/>
      <protection locked="0"/>
    </xf>
    <xf numFmtId="2" fontId="38" fillId="19" borderId="23" xfId="23" applyNumberFormat="1" applyFont="1" applyFill="1" applyBorder="1" applyAlignment="1">
      <alignment vertical="center"/>
    </xf>
    <xf numFmtId="0" fontId="36" fillId="0" borderId="0" xfId="23" applyFont="1" applyAlignment="1">
      <alignment vertical="center"/>
    </xf>
    <xf numFmtId="0" fontId="38" fillId="0" borderId="0" xfId="23" applyFont="1" applyAlignment="1" applyProtection="1">
      <alignment vertical="center"/>
      <protection locked="0"/>
    </xf>
    <xf numFmtId="4" fontId="23" fillId="0" borderId="22" xfId="23" applyNumberFormat="1" applyFont="1" applyBorder="1" applyProtection="1">
      <protection locked="0"/>
    </xf>
    <xf numFmtId="4" fontId="23" fillId="0" borderId="21" xfId="23" applyNumberFormat="1" applyFont="1" applyBorder="1" applyProtection="1">
      <protection locked="0"/>
    </xf>
    <xf numFmtId="2" fontId="38" fillId="19" borderId="23" xfId="23" applyNumberFormat="1" applyFont="1" applyFill="1" applyBorder="1"/>
    <xf numFmtId="0" fontId="36" fillId="0" borderId="0" xfId="23" applyFont="1" applyAlignment="1" applyProtection="1">
      <alignment vertical="center"/>
      <protection locked="0"/>
    </xf>
    <xf numFmtId="49" fontId="38" fillId="0" borderId="24" xfId="23" applyNumberFormat="1" applyFont="1" applyBorder="1" applyAlignment="1">
      <alignment horizontal="center" vertical="center"/>
    </xf>
    <xf numFmtId="2" fontId="38" fillId="19" borderId="4" xfId="23" applyNumberFormat="1" applyFont="1" applyFill="1" applyBorder="1" applyAlignment="1">
      <alignment vertical="center"/>
    </xf>
    <xf numFmtId="49" fontId="38" fillId="0" borderId="17" xfId="23" applyNumberFormat="1" applyFont="1" applyBorder="1" applyAlignment="1">
      <alignment horizontal="center" vertical="center"/>
    </xf>
    <xf numFmtId="4" fontId="23" fillId="0" borderId="17" xfId="23" applyNumberFormat="1" applyFont="1" applyBorder="1" applyAlignment="1" applyProtection="1">
      <alignment vertical="center"/>
      <protection locked="0"/>
    </xf>
    <xf numFmtId="4" fontId="23" fillId="0" borderId="20" xfId="23" applyNumberFormat="1" applyFont="1" applyBorder="1" applyAlignment="1" applyProtection="1">
      <alignment vertical="center"/>
      <protection locked="0"/>
    </xf>
    <xf numFmtId="2" fontId="38" fillId="19" borderId="19" xfId="23" applyNumberFormat="1" applyFont="1" applyFill="1" applyBorder="1" applyAlignment="1">
      <alignment vertical="center"/>
    </xf>
    <xf numFmtId="0" fontId="36" fillId="0" borderId="0" xfId="23" applyFont="1" applyProtection="1">
      <protection locked="0"/>
    </xf>
    <xf numFmtId="0" fontId="38" fillId="0" borderId="0" xfId="23" applyFont="1" applyProtection="1">
      <protection locked="0"/>
    </xf>
    <xf numFmtId="0" fontId="36" fillId="0" borderId="1" xfId="23" applyFont="1" applyBorder="1" applyProtection="1">
      <protection locked="0"/>
    </xf>
    <xf numFmtId="0" fontId="36" fillId="19" borderId="1" xfId="23" applyFont="1" applyFill="1" applyBorder="1" applyAlignment="1">
      <alignment horizontal="center"/>
    </xf>
    <xf numFmtId="0" fontId="42" fillId="0" borderId="0" xfId="23" applyFont="1"/>
    <xf numFmtId="0" fontId="37" fillId="0" borderId="21" xfId="23" applyFont="1" applyBorder="1" applyAlignment="1">
      <alignment horizontal="center"/>
    </xf>
    <xf numFmtId="49" fontId="37" fillId="0" borderId="21" xfId="23" applyNumberFormat="1" applyFont="1" applyBorder="1"/>
    <xf numFmtId="0" fontId="37" fillId="0" borderId="22" xfId="23" applyFont="1" applyBorder="1" applyProtection="1">
      <protection locked="0"/>
    </xf>
    <xf numFmtId="0" fontId="37" fillId="0" borderId="21" xfId="23" applyFont="1" applyBorder="1" applyProtection="1">
      <protection locked="0"/>
    </xf>
    <xf numFmtId="0" fontId="37" fillId="0" borderId="0" xfId="23" applyFont="1" applyProtection="1">
      <protection locked="0"/>
    </xf>
    <xf numFmtId="0" fontId="37" fillId="0" borderId="23" xfId="23" applyFont="1" applyBorder="1" applyProtection="1">
      <protection locked="0"/>
    </xf>
    <xf numFmtId="0" fontId="37" fillId="19" borderId="21" xfId="23" applyFont="1" applyFill="1" applyBorder="1" applyAlignment="1">
      <alignment horizontal="center"/>
    </xf>
    <xf numFmtId="0" fontId="37" fillId="0" borderId="2" xfId="23" applyFont="1" applyBorder="1" applyAlignment="1">
      <alignment horizontal="center"/>
    </xf>
    <xf numFmtId="49" fontId="37" fillId="0" borderId="2" xfId="23" applyNumberFormat="1" applyFont="1" applyBorder="1"/>
    <xf numFmtId="0" fontId="37" fillId="0" borderId="24" xfId="23" applyFont="1" applyBorder="1" applyProtection="1">
      <protection locked="0"/>
    </xf>
    <xf numFmtId="0" fontId="37" fillId="0" borderId="2" xfId="23" applyFont="1" applyBorder="1" applyProtection="1">
      <protection locked="0"/>
    </xf>
    <xf numFmtId="0" fontId="37" fillId="0" borderId="3" xfId="23" applyFont="1" applyBorder="1" applyProtection="1">
      <protection locked="0"/>
    </xf>
    <xf numFmtId="0" fontId="37" fillId="0" borderId="4" xfId="23" applyFont="1" applyBorder="1" applyProtection="1">
      <protection locked="0"/>
    </xf>
    <xf numFmtId="0" fontId="37" fillId="19" borderId="2" xfId="23" applyFont="1" applyFill="1" applyBorder="1" applyAlignment="1">
      <alignment horizontal="center"/>
    </xf>
    <xf numFmtId="49" fontId="36" fillId="0" borderId="1" xfId="23" applyNumberFormat="1" applyFont="1" applyBorder="1"/>
    <xf numFmtId="4" fontId="36" fillId="19" borderId="1" xfId="23" applyNumberFormat="1" applyFont="1" applyFill="1" applyBorder="1" applyAlignment="1">
      <alignment horizontal="center"/>
    </xf>
    <xf numFmtId="0" fontId="36" fillId="0" borderId="1" xfId="23" applyFont="1" applyBorder="1" applyAlignment="1">
      <alignment horizontal="center" vertical="top"/>
    </xf>
    <xf numFmtId="0" fontId="42" fillId="0" borderId="0" xfId="23" applyFont="1" applyAlignment="1">
      <alignment vertical="top"/>
    </xf>
    <xf numFmtId="0" fontId="23" fillId="18" borderId="0" xfId="23" applyFont="1" applyFill="1"/>
    <xf numFmtId="0" fontId="37" fillId="0" borderId="0" xfId="23" applyFont="1" applyAlignment="1">
      <alignment horizontal="center"/>
    </xf>
    <xf numFmtId="0" fontId="37" fillId="0" borderId="0" xfId="23" applyFont="1"/>
    <xf numFmtId="0" fontId="38" fillId="0" borderId="0" xfId="23" applyFont="1" applyAlignment="1">
      <alignment horizontal="center"/>
    </xf>
    <xf numFmtId="0" fontId="37" fillId="0" borderId="3" xfId="23" applyFont="1" applyBorder="1" applyAlignment="1">
      <alignment horizontal="center"/>
    </xf>
    <xf numFmtId="0" fontId="38" fillId="0" borderId="0" xfId="23" applyFont="1" applyAlignment="1">
      <alignment horizontal="center" vertical="top"/>
    </xf>
    <xf numFmtId="0" fontId="38" fillId="0" borderId="0" xfId="23" applyFont="1" applyAlignment="1">
      <alignment vertical="top" wrapText="1"/>
    </xf>
    <xf numFmtId="0" fontId="42" fillId="0" borderId="1" xfId="23" applyFont="1" applyBorder="1" applyAlignment="1">
      <alignment horizontal="center" vertical="center"/>
    </xf>
    <xf numFmtId="0" fontId="38" fillId="0" borderId="0" xfId="23" applyFont="1" applyAlignment="1">
      <alignment vertical="center"/>
    </xf>
    <xf numFmtId="0" fontId="45" fillId="0" borderId="1" xfId="23" applyFont="1" applyBorder="1" applyAlignment="1">
      <alignment horizontal="center" vertical="top"/>
    </xf>
    <xf numFmtId="0" fontId="45" fillId="0" borderId="1" xfId="23" applyFont="1" applyBorder="1" applyAlignment="1">
      <alignment horizontal="center" vertical="top" wrapText="1"/>
    </xf>
    <xf numFmtId="0" fontId="45" fillId="0" borderId="1" xfId="23" applyFont="1" applyBorder="1" applyAlignment="1">
      <alignment horizontal="center"/>
    </xf>
    <xf numFmtId="0" fontId="45" fillId="0" borderId="0" xfId="23" applyFont="1" applyAlignment="1">
      <alignment horizontal="center"/>
    </xf>
    <xf numFmtId="0" fontId="42" fillId="0" borderId="1" xfId="23" applyFont="1" applyBorder="1" applyAlignment="1">
      <alignment horizontal="center" vertical="top"/>
    </xf>
    <xf numFmtId="0" fontId="42" fillId="0" borderId="5" xfId="23" applyFont="1" applyBorder="1" applyAlignment="1">
      <alignment vertical="top" wrapText="1"/>
    </xf>
    <xf numFmtId="4" fontId="42" fillId="0" borderId="6" xfId="23" applyNumberFormat="1" applyFont="1" applyBorder="1" applyAlignment="1">
      <alignment vertical="top"/>
    </xf>
    <xf numFmtId="4" fontId="42" fillId="0" borderId="7" xfId="23" applyNumberFormat="1" applyFont="1" applyBorder="1" applyAlignment="1">
      <alignment vertical="top"/>
    </xf>
    <xf numFmtId="4" fontId="42" fillId="0" borderId="0" xfId="23" applyNumberFormat="1" applyFont="1" applyAlignment="1">
      <alignment vertical="top"/>
    </xf>
    <xf numFmtId="49" fontId="38" fillId="0" borderId="21" xfId="23" applyNumberFormat="1" applyFont="1" applyBorder="1" applyAlignment="1">
      <alignment horizontal="center" vertical="top"/>
    </xf>
    <xf numFmtId="0" fontId="38" fillId="0" borderId="22" xfId="23" applyFont="1" applyBorder="1" applyAlignment="1">
      <alignment wrapText="1"/>
    </xf>
    <xf numFmtId="2" fontId="38" fillId="0" borderId="20" xfId="23" applyNumberFormat="1" applyFont="1" applyBorder="1" applyProtection="1">
      <protection locked="0"/>
    </xf>
    <xf numFmtId="0" fontId="38" fillId="0" borderId="20" xfId="23" applyFont="1" applyBorder="1" applyAlignment="1">
      <alignment horizontal="center"/>
    </xf>
    <xf numFmtId="0" fontId="38" fillId="0" borderId="21" xfId="23" applyFont="1" applyBorder="1" applyAlignment="1">
      <alignment horizontal="center" vertical="top"/>
    </xf>
    <xf numFmtId="4" fontId="38" fillId="19" borderId="22" xfId="23" applyNumberFormat="1" applyFont="1" applyFill="1" applyBorder="1" applyAlignment="1">
      <alignment vertical="top"/>
    </xf>
    <xf numFmtId="4" fontId="38" fillId="19" borderId="21" xfId="23" applyNumberFormat="1" applyFont="1" applyFill="1" applyBorder="1" applyAlignment="1">
      <alignment vertical="top"/>
    </xf>
    <xf numFmtId="0" fontId="38" fillId="0" borderId="0" xfId="23" applyFont="1" applyAlignment="1">
      <alignment vertical="top"/>
    </xf>
    <xf numFmtId="49" fontId="38" fillId="0" borderId="21" xfId="23" applyNumberFormat="1" applyFont="1" applyBorder="1" applyAlignment="1">
      <alignment horizontal="center" vertical="center"/>
    </xf>
    <xf numFmtId="0" fontId="38" fillId="0" borderId="0" xfId="23" applyFont="1" applyAlignment="1">
      <alignment vertical="center" wrapText="1"/>
    </xf>
    <xf numFmtId="4" fontId="38" fillId="19" borderId="22" xfId="23" applyNumberFormat="1" applyFont="1" applyFill="1" applyBorder="1" applyAlignment="1">
      <alignment vertical="center"/>
    </xf>
    <xf numFmtId="4" fontId="38" fillId="19" borderId="21" xfId="23" applyNumberFormat="1" applyFont="1" applyFill="1" applyBorder="1" applyAlignment="1">
      <alignment vertical="center"/>
    </xf>
    <xf numFmtId="4" fontId="38" fillId="0" borderId="21" xfId="23" applyNumberFormat="1" applyFont="1" applyBorder="1" applyProtection="1">
      <protection locked="0"/>
    </xf>
    <xf numFmtId="4" fontId="38" fillId="19" borderId="21" xfId="23" applyNumberFormat="1" applyFont="1" applyFill="1" applyBorder="1"/>
    <xf numFmtId="4" fontId="38" fillId="19" borderId="22" xfId="23" applyNumberFormat="1" applyFont="1" applyFill="1" applyBorder="1"/>
    <xf numFmtId="0" fontId="38" fillId="0" borderId="23" xfId="23" applyFont="1" applyBorder="1" applyAlignment="1">
      <alignment wrapText="1"/>
    </xf>
    <xf numFmtId="4" fontId="38" fillId="0" borderId="22" xfId="23" applyNumberFormat="1" applyFont="1" applyBorder="1" applyProtection="1">
      <protection locked="0"/>
    </xf>
    <xf numFmtId="4" fontId="38" fillId="0" borderId="23" xfId="23" applyNumberFormat="1" applyFont="1" applyBorder="1" applyProtection="1">
      <protection locked="0"/>
    </xf>
    <xf numFmtId="0" fontId="38" fillId="0" borderId="21" xfId="23" applyFont="1" applyBorder="1" applyAlignment="1">
      <alignment wrapText="1"/>
    </xf>
    <xf numFmtId="0" fontId="42" fillId="0" borderId="1" xfId="23" applyFont="1" applyBorder="1" applyAlignment="1">
      <alignment vertical="center" wrapText="1"/>
    </xf>
    <xf numFmtId="0" fontId="42" fillId="0" borderId="1" xfId="23" applyFont="1" applyBorder="1" applyAlignment="1" applyProtection="1">
      <alignment vertical="center"/>
      <protection locked="0"/>
    </xf>
    <xf numFmtId="0" fontId="42" fillId="0" borderId="0" xfId="23" applyFont="1" applyAlignment="1">
      <alignment vertical="center"/>
    </xf>
    <xf numFmtId="4" fontId="42" fillId="0" borderId="6" xfId="23" applyNumberFormat="1" applyFont="1" applyBorder="1"/>
    <xf numFmtId="4" fontId="42" fillId="0" borderId="7" xfId="23" applyNumberFormat="1" applyFont="1" applyBorder="1"/>
    <xf numFmtId="2" fontId="38" fillId="0" borderId="21" xfId="23" applyNumberFormat="1" applyFont="1" applyBorder="1" applyProtection="1">
      <protection locked="0"/>
    </xf>
    <xf numFmtId="2" fontId="38" fillId="0" borderId="0" xfId="23" applyNumberFormat="1" applyFont="1" applyProtection="1">
      <protection locked="0"/>
    </xf>
    <xf numFmtId="2" fontId="38" fillId="0" borderId="22" xfId="23" applyNumberFormat="1" applyFont="1" applyBorder="1" applyProtection="1">
      <protection locked="0"/>
    </xf>
    <xf numFmtId="0" fontId="38" fillId="0" borderId="21" xfId="23" applyFont="1" applyBorder="1" applyAlignment="1">
      <alignment horizontal="center"/>
    </xf>
    <xf numFmtId="0" fontId="38" fillId="0" borderId="22" xfId="23" applyFont="1" applyBorder="1" applyAlignment="1">
      <alignment vertical="center" wrapText="1"/>
    </xf>
    <xf numFmtId="2" fontId="38" fillId="0" borderId="21" xfId="23" applyNumberFormat="1" applyFont="1" applyBorder="1" applyAlignment="1" applyProtection="1">
      <alignment vertical="center"/>
      <protection locked="0"/>
    </xf>
    <xf numFmtId="2" fontId="38" fillId="0" borderId="0" xfId="23" applyNumberFormat="1" applyFont="1" applyAlignment="1" applyProtection="1">
      <alignment vertical="center"/>
      <protection locked="0"/>
    </xf>
    <xf numFmtId="2" fontId="38" fillId="0" borderId="22" xfId="23" applyNumberFormat="1" applyFont="1" applyBorder="1" applyAlignment="1" applyProtection="1">
      <alignment vertical="center"/>
      <protection locked="0"/>
    </xf>
    <xf numFmtId="0" fontId="38" fillId="0" borderId="21" xfId="23" applyFont="1" applyBorder="1" applyAlignment="1">
      <alignment horizontal="center" vertical="center"/>
    </xf>
    <xf numFmtId="4" fontId="38" fillId="18" borderId="21" xfId="23" applyNumberFormat="1" applyFont="1" applyFill="1" applyBorder="1"/>
    <xf numFmtId="4" fontId="38" fillId="19" borderId="21" xfId="23" applyNumberFormat="1" applyFont="1" applyFill="1" applyBorder="1" applyAlignment="1">
      <alignment horizontal="center"/>
    </xf>
    <xf numFmtId="49" fontId="38" fillId="0" borderId="2" xfId="23" applyNumberFormat="1" applyFont="1" applyBorder="1" applyAlignment="1">
      <alignment horizontal="center" vertical="top"/>
    </xf>
    <xf numFmtId="0" fontId="38" fillId="0" borderId="2" xfId="23" applyFont="1" applyBorder="1" applyAlignment="1">
      <alignment wrapText="1"/>
    </xf>
    <xf numFmtId="4" fontId="38" fillId="0" borderId="2" xfId="23" applyNumberFormat="1" applyFont="1" applyBorder="1" applyProtection="1">
      <protection locked="0"/>
    </xf>
    <xf numFmtId="4" fontId="38" fillId="19" borderId="2" xfId="23" applyNumberFormat="1" applyFont="1" applyFill="1" applyBorder="1"/>
    <xf numFmtId="4" fontId="38" fillId="0" borderId="0" xfId="23" applyNumberFormat="1" applyFont="1"/>
    <xf numFmtId="4" fontId="38" fillId="0" borderId="0" xfId="23" applyNumberFormat="1" applyFont="1" applyAlignment="1">
      <alignment vertical="top"/>
    </xf>
    <xf numFmtId="0" fontId="23" fillId="19" borderId="0" xfId="23" applyFont="1" applyFill="1"/>
    <xf numFmtId="0" fontId="38" fillId="0" borderId="0" xfId="23" applyFont="1" applyAlignment="1" applyProtection="1">
      <alignment horizontal="left"/>
      <protection locked="0"/>
    </xf>
    <xf numFmtId="0" fontId="37" fillId="0" borderId="0" xfId="23" applyFont="1" applyAlignment="1" applyProtection="1">
      <alignment wrapText="1"/>
      <protection locked="0"/>
    </xf>
    <xf numFmtId="0" fontId="38" fillId="0" borderId="0" xfId="23" applyFont="1" applyAlignment="1" applyProtection="1">
      <alignment horizontal="center" vertical="top"/>
      <protection locked="0"/>
    </xf>
    <xf numFmtId="0" fontId="38" fillId="0" borderId="0" xfId="23" applyFont="1" applyAlignment="1" applyProtection="1">
      <alignment vertical="top" wrapText="1"/>
      <protection locked="0"/>
    </xf>
    <xf numFmtId="0" fontId="38" fillId="0" borderId="0" xfId="23" applyFont="1" applyAlignment="1" applyProtection="1">
      <alignment horizontal="center"/>
      <protection locked="0"/>
    </xf>
    <xf numFmtId="0" fontId="37" fillId="0" borderId="18" xfId="23" applyFont="1" applyBorder="1" applyAlignment="1" applyProtection="1">
      <alignment horizontal="center"/>
      <protection locked="0"/>
    </xf>
    <xf numFmtId="0" fontId="37" fillId="0" borderId="0" xfId="23" applyFont="1" applyAlignment="1" applyProtection="1">
      <alignment horizontal="center"/>
      <protection locked="0"/>
    </xf>
    <xf numFmtId="0" fontId="42" fillId="0" borderId="0" xfId="23" applyFont="1" applyAlignment="1" applyProtection="1">
      <alignment horizontal="center"/>
      <protection locked="0"/>
    </xf>
    <xf numFmtId="0" fontId="42" fillId="0" borderId="0" xfId="23" applyFont="1" applyAlignment="1">
      <alignment horizontal="center"/>
    </xf>
    <xf numFmtId="0" fontId="38" fillId="0" borderId="0" xfId="23" applyFont="1" applyAlignment="1">
      <alignment horizontal="center" vertical="top" wrapText="1"/>
    </xf>
    <xf numFmtId="0" fontId="46" fillId="0" borderId="0" xfId="33" applyFont="1"/>
    <xf numFmtId="0" fontId="49" fillId="0" borderId="0" xfId="33" applyFont="1" applyAlignment="1">
      <alignment vertical="center"/>
    </xf>
    <xf numFmtId="0" fontId="48" fillId="0" borderId="0" xfId="33" applyFont="1" applyAlignment="1" applyProtection="1">
      <alignment horizontal="left" vertical="center"/>
      <protection locked="0"/>
    </xf>
    <xf numFmtId="0" fontId="48" fillId="0" borderId="0" xfId="33" applyFont="1" applyAlignment="1">
      <alignment horizontal="left" vertical="center"/>
    </xf>
    <xf numFmtId="0" fontId="50" fillId="0" borderId="0" xfId="33" applyFont="1" applyAlignment="1">
      <alignment horizontal="center"/>
    </xf>
    <xf numFmtId="0" fontId="51" fillId="0" borderId="0" xfId="33" applyFont="1"/>
    <xf numFmtId="0" fontId="50" fillId="0" borderId="0" xfId="33" applyFont="1"/>
    <xf numFmtId="0" fontId="52" fillId="0" borderId="0" xfId="33" applyFont="1"/>
    <xf numFmtId="0" fontId="39" fillId="0" borderId="5" xfId="33" applyFont="1" applyBorder="1" applyAlignment="1">
      <alignment vertical="center" wrapText="1"/>
    </xf>
    <xf numFmtId="0" fontId="53" fillId="0" borderId="6" xfId="33" applyFont="1" applyBorder="1" applyAlignment="1">
      <alignment vertical="center" wrapText="1"/>
    </xf>
    <xf numFmtId="0" fontId="53" fillId="0" borderId="22" xfId="33" applyFont="1" applyBorder="1" applyAlignment="1">
      <alignment vertical="center" wrapText="1"/>
    </xf>
    <xf numFmtId="0" fontId="53" fillId="0" borderId="0" xfId="33" applyFont="1" applyAlignment="1">
      <alignment vertical="center" wrapText="1"/>
    </xf>
    <xf numFmtId="0" fontId="53" fillId="0" borderId="0" xfId="33" applyFont="1" applyAlignment="1">
      <alignment horizontal="center" vertical="center" wrapText="1"/>
    </xf>
    <xf numFmtId="0" fontId="39" fillId="0" borderId="0" xfId="33" applyFont="1" applyAlignment="1">
      <alignment horizontal="center" vertical="center" wrapText="1"/>
    </xf>
    <xf numFmtId="0" fontId="55" fillId="0" borderId="4" xfId="33" applyFont="1" applyBorder="1" applyAlignment="1">
      <alignment horizontal="center" vertical="center" textRotation="90" wrapText="1"/>
    </xf>
    <xf numFmtId="0" fontId="55" fillId="0" borderId="2" xfId="33" applyFont="1" applyBorder="1" applyAlignment="1">
      <alignment horizontal="center" vertical="center" textRotation="90" wrapText="1"/>
    </xf>
    <xf numFmtId="0" fontId="56" fillId="0" borderId="20" xfId="33" applyFont="1" applyBorder="1" applyAlignment="1">
      <alignment horizontal="center" vertical="center" wrapText="1"/>
    </xf>
    <xf numFmtId="0" fontId="56" fillId="0" borderId="1" xfId="33" applyFont="1" applyBorder="1" applyAlignment="1">
      <alignment horizontal="center" vertical="center" wrapText="1"/>
    </xf>
    <xf numFmtId="0" fontId="56" fillId="0" borderId="22" xfId="33" applyFont="1" applyBorder="1" applyAlignment="1">
      <alignment horizontal="center" vertical="center" wrapText="1"/>
    </xf>
    <xf numFmtId="0" fontId="56" fillId="0" borderId="0" xfId="33" applyFont="1" applyAlignment="1">
      <alignment horizontal="center" vertical="center" wrapText="1"/>
    </xf>
    <xf numFmtId="0" fontId="39" fillId="0" borderId="1" xfId="33" applyFont="1" applyBorder="1" applyAlignment="1">
      <alignment horizontal="center" vertical="center"/>
    </xf>
    <xf numFmtId="0" fontId="53" fillId="0" borderId="1" xfId="33" applyFont="1" applyBorder="1" applyAlignment="1">
      <alignment horizontal="left" vertical="center" wrapText="1"/>
    </xf>
    <xf numFmtId="2" fontId="39" fillId="19" borderId="1" xfId="33" applyNumberFormat="1" applyFont="1" applyFill="1" applyBorder="1" applyAlignment="1">
      <alignment horizontal="right" vertical="center" wrapText="1"/>
    </xf>
    <xf numFmtId="2" fontId="46" fillId="19" borderId="1" xfId="33" applyNumberFormat="1" applyFont="1" applyFill="1" applyBorder="1" applyAlignment="1">
      <alignment horizontal="right" vertical="center" wrapText="1"/>
    </xf>
    <xf numFmtId="2" fontId="54" fillId="0" borderId="1" xfId="33" applyNumberFormat="1" applyFont="1" applyBorder="1" applyAlignment="1" applyProtection="1">
      <alignment horizontal="right" vertical="center" wrapText="1"/>
      <protection locked="0"/>
    </xf>
    <xf numFmtId="4" fontId="39" fillId="19" borderId="1" xfId="33" applyNumberFormat="1" applyFont="1" applyFill="1" applyBorder="1" applyAlignment="1">
      <alignment horizontal="right" vertical="center" wrapText="1"/>
    </xf>
    <xf numFmtId="4" fontId="57" fillId="19" borderId="1" xfId="33" applyNumberFormat="1" applyFont="1" applyFill="1" applyBorder="1" applyAlignment="1" applyProtection="1">
      <alignment horizontal="right" vertical="center" wrapText="1"/>
      <protection locked="0"/>
    </xf>
    <xf numFmtId="4" fontId="46" fillId="0" borderId="22" xfId="33" applyNumberFormat="1" applyFont="1" applyBorder="1" applyAlignment="1">
      <alignment horizontal="right" vertical="center" wrapText="1"/>
    </xf>
    <xf numFmtId="4" fontId="46" fillId="0" borderId="0" xfId="33" applyNumberFormat="1" applyFont="1" applyAlignment="1">
      <alignment horizontal="right" vertical="center" wrapText="1"/>
    </xf>
    <xf numFmtId="0" fontId="53" fillId="0" borderId="4" xfId="33" applyFont="1" applyBorder="1" applyAlignment="1">
      <alignment vertical="center"/>
    </xf>
    <xf numFmtId="0" fontId="53" fillId="0" borderId="0" xfId="33" applyFont="1" applyAlignment="1">
      <alignment vertical="center"/>
    </xf>
    <xf numFmtId="0" fontId="58" fillId="0" borderId="0" xfId="33" applyFont="1" applyAlignment="1">
      <alignment vertical="center"/>
    </xf>
    <xf numFmtId="0" fontId="39" fillId="19" borderId="5" xfId="33" applyFont="1" applyFill="1" applyBorder="1" applyAlignment="1">
      <alignment horizontal="center" vertical="center"/>
    </xf>
    <xf numFmtId="0" fontId="39" fillId="19" borderId="7" xfId="33" applyFont="1" applyFill="1" applyBorder="1" applyAlignment="1">
      <alignment vertical="center"/>
    </xf>
    <xf numFmtId="2" fontId="39" fillId="19" borderId="1" xfId="33" applyNumberFormat="1" applyFont="1" applyFill="1" applyBorder="1" applyAlignment="1">
      <alignment horizontal="right" vertical="center"/>
    </xf>
    <xf numFmtId="2" fontId="57" fillId="19" borderId="1" xfId="33" applyNumberFormat="1" applyFont="1" applyFill="1" applyBorder="1" applyAlignment="1">
      <alignment horizontal="center" vertical="center"/>
    </xf>
    <xf numFmtId="4" fontId="39" fillId="19" borderId="1" xfId="33" applyNumberFormat="1" applyFont="1" applyFill="1" applyBorder="1" applyAlignment="1">
      <alignment vertical="center"/>
    </xf>
    <xf numFmtId="4" fontId="57" fillId="19" borderId="1" xfId="33" applyNumberFormat="1" applyFont="1" applyFill="1" applyBorder="1" applyAlignment="1">
      <alignment horizontal="right" vertical="center"/>
    </xf>
    <xf numFmtId="4" fontId="39" fillId="0" borderId="22" xfId="33" applyNumberFormat="1" applyFont="1" applyBorder="1" applyAlignment="1">
      <alignment vertical="center"/>
    </xf>
    <xf numFmtId="4" fontId="39" fillId="0" borderId="0" xfId="33" applyNumberFormat="1" applyFont="1" applyAlignment="1">
      <alignment vertical="center"/>
    </xf>
    <xf numFmtId="0" fontId="39" fillId="0" borderId="0" xfId="33" applyFont="1" applyAlignment="1">
      <alignment vertical="center"/>
    </xf>
    <xf numFmtId="0" fontId="59" fillId="0" borderId="0" xfId="33" applyFont="1"/>
    <xf numFmtId="2" fontId="46" fillId="0" borderId="0" xfId="33" applyNumberFormat="1" applyFont="1"/>
    <xf numFmtId="4" fontId="46" fillId="0" borderId="0" xfId="33" applyNumberFormat="1" applyFont="1"/>
    <xf numFmtId="0" fontId="53" fillId="0" borderId="7" xfId="33" applyFont="1" applyBorder="1" applyAlignment="1">
      <alignment vertical="center" wrapText="1"/>
    </xf>
    <xf numFmtId="4" fontId="39" fillId="19" borderId="5" xfId="33" applyNumberFormat="1" applyFont="1" applyFill="1" applyBorder="1" applyAlignment="1">
      <alignment horizontal="right" vertical="center"/>
    </xf>
    <xf numFmtId="4" fontId="39" fillId="19" borderId="7" xfId="33" applyNumberFormat="1" applyFont="1" applyFill="1" applyBorder="1" applyAlignment="1">
      <alignment horizontal="right" vertical="center"/>
    </xf>
    <xf numFmtId="4" fontId="46" fillId="19" borderId="5" xfId="33" applyNumberFormat="1" applyFont="1" applyFill="1" applyBorder="1" applyAlignment="1">
      <alignment vertical="center" wrapText="1"/>
    </xf>
    <xf numFmtId="4" fontId="46" fillId="0" borderId="1" xfId="33" applyNumberFormat="1" applyFont="1" applyBorder="1" applyAlignment="1" applyProtection="1">
      <alignment vertical="center" wrapText="1"/>
      <protection locked="0"/>
    </xf>
    <xf numFmtId="4" fontId="46" fillId="0" borderId="7" xfId="33" applyNumberFormat="1" applyFont="1" applyBorder="1" applyAlignment="1">
      <alignment vertical="center" wrapText="1"/>
    </xf>
    <xf numFmtId="4" fontId="46" fillId="0" borderId="5" xfId="33" applyNumberFormat="1" applyFont="1" applyBorder="1" applyAlignment="1" applyProtection="1">
      <alignment vertical="center" wrapText="1"/>
      <protection locked="0"/>
    </xf>
    <xf numFmtId="4" fontId="46" fillId="19" borderId="5" xfId="33" applyNumberFormat="1" applyFont="1" applyFill="1" applyBorder="1" applyAlignment="1">
      <alignment horizontal="right" vertical="center" wrapText="1"/>
    </xf>
    <xf numFmtId="4" fontId="46" fillId="0" borderId="7" xfId="33" applyNumberFormat="1" applyFont="1" applyBorder="1" applyAlignment="1" applyProtection="1">
      <alignment horizontal="right" vertical="center" wrapText="1"/>
      <protection locked="0"/>
    </xf>
    <xf numFmtId="4" fontId="46" fillId="19" borderId="17" xfId="33" applyNumberFormat="1" applyFont="1" applyFill="1" applyBorder="1" applyAlignment="1">
      <alignment horizontal="right" vertical="center" wrapText="1"/>
    </xf>
    <xf numFmtId="0" fontId="39" fillId="0" borderId="5" xfId="33" applyFont="1" applyBorder="1" applyAlignment="1">
      <alignment horizontal="center" vertical="center"/>
    </xf>
    <xf numFmtId="0" fontId="39" fillId="0" borderId="7" xfId="33" applyFont="1" applyBorder="1" applyAlignment="1">
      <alignment vertical="center"/>
    </xf>
    <xf numFmtId="4" fontId="39" fillId="19" borderId="5" xfId="33" applyNumberFormat="1" applyFont="1" applyFill="1" applyBorder="1" applyAlignment="1">
      <alignment vertical="center"/>
    </xf>
    <xf numFmtId="4" fontId="39" fillId="19" borderId="1" xfId="33" applyNumberFormat="1" applyFont="1" applyFill="1" applyBorder="1" applyAlignment="1">
      <alignment horizontal="right" vertical="center"/>
    </xf>
    <xf numFmtId="0" fontId="61" fillId="0" borderId="0" xfId="33" applyFont="1" applyAlignment="1">
      <alignment horizontal="right" vertical="center"/>
    </xf>
    <xf numFmtId="0" fontId="60" fillId="0" borderId="0" xfId="33" applyFont="1" applyAlignment="1">
      <alignment vertical="center"/>
    </xf>
    <xf numFmtId="0" fontId="47" fillId="0" borderId="0" xfId="33" applyFont="1" applyAlignment="1">
      <alignment vertical="center"/>
    </xf>
    <xf numFmtId="2" fontId="53" fillId="0" borderId="0" xfId="33" applyNumberFormat="1" applyFont="1" applyAlignment="1">
      <alignment vertical="center"/>
    </xf>
    <xf numFmtId="0" fontId="63" fillId="0" borderId="0" xfId="33" applyFont="1" applyAlignment="1">
      <alignment horizontal="right" vertical="center"/>
    </xf>
    <xf numFmtId="0" fontId="59" fillId="0" borderId="0" xfId="33" applyFont="1" applyAlignment="1">
      <alignment vertical="center"/>
    </xf>
    <xf numFmtId="2" fontId="46" fillId="0" borderId="0" xfId="33" applyNumberFormat="1" applyFont="1" applyAlignment="1">
      <alignment vertical="center"/>
    </xf>
    <xf numFmtId="0" fontId="46" fillId="0" borderId="0" xfId="33" applyFont="1" applyAlignment="1">
      <alignment vertical="center"/>
    </xf>
    <xf numFmtId="0" fontId="60" fillId="0" borderId="0" xfId="33" applyFont="1" applyAlignment="1">
      <alignment horizontal="right"/>
    </xf>
    <xf numFmtId="0" fontId="53" fillId="0" borderId="0" xfId="33" applyFont="1"/>
    <xf numFmtId="0" fontId="53" fillId="0" borderId="5" xfId="33" applyFont="1" applyBorder="1" applyAlignment="1">
      <alignment vertical="center" wrapText="1"/>
    </xf>
    <xf numFmtId="0" fontId="56" fillId="0" borderId="5" xfId="33" applyFont="1" applyBorder="1" applyAlignment="1">
      <alignment horizontal="center" vertical="center" wrapText="1"/>
    </xf>
    <xf numFmtId="0" fontId="39" fillId="0" borderId="1" xfId="33" applyFont="1" applyBorder="1" applyAlignment="1">
      <alignment vertical="center"/>
    </xf>
    <xf numFmtId="2" fontId="39" fillId="0" borderId="1" xfId="33" applyNumberFormat="1" applyFont="1" applyBorder="1" applyAlignment="1" applyProtection="1">
      <alignment vertical="center"/>
      <protection locked="0"/>
    </xf>
    <xf numFmtId="4" fontId="46" fillId="0" borderId="1" xfId="33" applyNumberFormat="1" applyFont="1" applyBorder="1" applyAlignment="1" applyProtection="1">
      <alignment horizontal="right" vertical="center"/>
      <protection locked="0"/>
    </xf>
    <xf numFmtId="0" fontId="53" fillId="0" borderId="5" xfId="33" applyFont="1" applyBorder="1" applyAlignment="1">
      <alignment vertical="center"/>
    </xf>
    <xf numFmtId="0" fontId="53" fillId="0" borderId="7" xfId="33" applyFont="1" applyBorder="1" applyAlignment="1">
      <alignment vertical="center"/>
    </xf>
    <xf numFmtId="2" fontId="53" fillId="19" borderId="1" xfId="33" applyNumberFormat="1" applyFont="1" applyFill="1" applyBorder="1" applyAlignment="1">
      <alignment horizontal="right" vertical="center"/>
    </xf>
    <xf numFmtId="4" fontId="39" fillId="19" borderId="1" xfId="33" applyNumberFormat="1" applyFont="1" applyFill="1" applyBorder="1" applyAlignment="1">
      <alignment vertical="center" wrapText="1"/>
    </xf>
    <xf numFmtId="4" fontId="53" fillId="19" borderId="1" xfId="33" applyNumberFormat="1" applyFont="1" applyFill="1" applyBorder="1" applyAlignment="1">
      <alignment horizontal="right" vertical="center"/>
    </xf>
    <xf numFmtId="4" fontId="53" fillId="0" borderId="0" xfId="33" applyNumberFormat="1" applyFont="1" applyAlignment="1">
      <alignment vertical="center"/>
    </xf>
    <xf numFmtId="0" fontId="48" fillId="0" borderId="0" xfId="33" applyFont="1" applyAlignment="1">
      <alignment horizontal="center"/>
    </xf>
    <xf numFmtId="0" fontId="48" fillId="0" borderId="0" xfId="33" applyFont="1"/>
    <xf numFmtId="0" fontId="39" fillId="0" borderId="22" xfId="33" applyFont="1" applyBorder="1" applyAlignment="1">
      <alignment wrapText="1"/>
    </xf>
    <xf numFmtId="0" fontId="39" fillId="0" borderId="0" xfId="33" applyFont="1" applyAlignment="1">
      <alignment wrapText="1"/>
    </xf>
    <xf numFmtId="0" fontId="39" fillId="0" borderId="20" xfId="33" applyFont="1" applyBorder="1" applyAlignment="1">
      <alignment horizontal="center" vertical="center" wrapText="1"/>
    </xf>
    <xf numFmtId="0" fontId="54" fillId="0" borderId="0" xfId="33" applyFont="1" applyAlignment="1">
      <alignment vertical="center"/>
    </xf>
    <xf numFmtId="4" fontId="39" fillId="0" borderId="1" xfId="33" applyNumberFormat="1" applyFont="1" applyBorder="1" applyAlignment="1" applyProtection="1">
      <alignment horizontal="right" vertical="center"/>
      <protection locked="0"/>
    </xf>
    <xf numFmtId="0" fontId="56" fillId="0" borderId="0" xfId="33" applyFont="1" applyAlignment="1">
      <alignment horizontal="center"/>
    </xf>
    <xf numFmtId="4" fontId="39" fillId="19" borderId="1" xfId="33" applyNumberFormat="1" applyFont="1" applyFill="1" applyBorder="1" applyAlignment="1">
      <alignment horizontal="center" vertical="center"/>
    </xf>
    <xf numFmtId="4" fontId="53" fillId="0" borderId="22" xfId="33" applyNumberFormat="1" applyFont="1" applyBorder="1" applyAlignment="1">
      <alignment vertical="center"/>
    </xf>
    <xf numFmtId="4" fontId="39" fillId="0" borderId="1" xfId="33" applyNumberFormat="1" applyFont="1" applyBorder="1" applyAlignment="1" applyProtection="1">
      <alignment vertical="center"/>
      <protection locked="0"/>
    </xf>
    <xf numFmtId="0" fontId="46" fillId="0" borderId="0" xfId="33" applyFont="1" applyAlignment="1">
      <alignment horizontal="right"/>
    </xf>
    <xf numFmtId="4" fontId="39" fillId="19" borderId="2" xfId="33" applyNumberFormat="1" applyFont="1" applyFill="1" applyBorder="1" applyAlignment="1" applyProtection="1">
      <alignment horizontal="center" vertical="center"/>
      <protection locked="0"/>
    </xf>
    <xf numFmtId="4" fontId="39" fillId="19" borderId="2" xfId="33" applyNumberFormat="1" applyFont="1" applyFill="1" applyBorder="1" applyAlignment="1">
      <alignment vertical="center"/>
    </xf>
    <xf numFmtId="0" fontId="39" fillId="0" borderId="18" xfId="33" applyFont="1" applyBorder="1" applyAlignment="1">
      <alignment horizontal="center" vertical="center"/>
    </xf>
    <xf numFmtId="4" fontId="39" fillId="0" borderId="18" xfId="33" applyNumberFormat="1" applyFont="1" applyBorder="1" applyAlignment="1" applyProtection="1">
      <alignment horizontal="center" vertical="center"/>
      <protection locked="0"/>
    </xf>
    <xf numFmtId="4" fontId="39" fillId="0" borderId="18" xfId="33" applyNumberFormat="1" applyFont="1" applyBorder="1" applyAlignment="1">
      <alignment vertical="center"/>
    </xf>
    <xf numFmtId="0" fontId="39" fillId="0" borderId="1" xfId="33" applyFont="1" applyBorder="1" applyAlignment="1">
      <alignment horizontal="center" vertical="center" wrapText="1"/>
    </xf>
    <xf numFmtId="0" fontId="51" fillId="0" borderId="0" xfId="33" applyFont="1" applyAlignment="1">
      <alignment wrapText="1"/>
    </xf>
    <xf numFmtId="0" fontId="57" fillId="0" borderId="1" xfId="33" applyFont="1" applyBorder="1" applyAlignment="1">
      <alignment horizontal="center" vertical="center" wrapText="1"/>
    </xf>
    <xf numFmtId="0" fontId="56" fillId="0" borderId="1" xfId="33" applyFont="1" applyBorder="1" applyAlignment="1">
      <alignment horizontal="center"/>
    </xf>
    <xf numFmtId="0" fontId="39" fillId="19" borderId="1" xfId="33" applyFont="1" applyFill="1" applyBorder="1" applyAlignment="1">
      <alignment horizontal="center" vertical="center"/>
    </xf>
    <xf numFmtId="0" fontId="48" fillId="0" borderId="0" xfId="33" applyFont="1" applyAlignment="1">
      <alignment horizontal="right"/>
    </xf>
    <xf numFmtId="4" fontId="39" fillId="20" borderId="1" xfId="33" applyNumberFormat="1" applyFont="1" applyFill="1" applyBorder="1" applyAlignment="1">
      <alignment vertical="center"/>
    </xf>
    <xf numFmtId="0" fontId="48" fillId="0" borderId="0" xfId="33" applyFont="1" applyAlignment="1">
      <alignment vertical="center"/>
    </xf>
    <xf numFmtId="0" fontId="39" fillId="0" borderId="1" xfId="33" applyFont="1" applyBorder="1" applyAlignment="1">
      <alignment vertical="center" wrapText="1"/>
    </xf>
    <xf numFmtId="0" fontId="39" fillId="20" borderId="1" xfId="33" applyFont="1" applyFill="1" applyBorder="1" applyAlignment="1">
      <alignment vertical="center"/>
    </xf>
    <xf numFmtId="4" fontId="39" fillId="19" borderId="5" xfId="33" applyNumberFormat="1" applyFont="1" applyFill="1" applyBorder="1" applyAlignment="1">
      <alignment horizontal="center" vertical="center"/>
    </xf>
    <xf numFmtId="0" fontId="39" fillId="19" borderId="6" xfId="33" applyFont="1" applyFill="1" applyBorder="1" applyAlignment="1">
      <alignment horizontal="center" vertical="center"/>
    </xf>
    <xf numFmtId="4" fontId="39" fillId="0" borderId="0" xfId="33" applyNumberFormat="1" applyFont="1" applyAlignment="1">
      <alignment horizontal="right" vertical="center"/>
    </xf>
    <xf numFmtId="0" fontId="39" fillId="0" borderId="0" xfId="33" applyFont="1" applyAlignment="1">
      <alignment horizontal="center" vertical="center"/>
    </xf>
    <xf numFmtId="0" fontId="39" fillId="0" borderId="0" xfId="33" applyFont="1" applyAlignment="1">
      <alignment vertical="center" wrapText="1"/>
    </xf>
    <xf numFmtId="0" fontId="53" fillId="18" borderId="0" xfId="33" applyFont="1" applyFill="1"/>
    <xf numFmtId="0" fontId="65" fillId="0" borderId="0" xfId="33" applyFont="1"/>
    <xf numFmtId="0" fontId="66" fillId="0" borderId="0" xfId="33" applyFont="1" applyAlignment="1" applyProtection="1">
      <alignment horizontal="center" vertical="top" wrapText="1"/>
      <protection locked="0"/>
    </xf>
    <xf numFmtId="0" fontId="66" fillId="0" borderId="0" xfId="33" applyFont="1" applyProtection="1">
      <protection locked="0"/>
    </xf>
    <xf numFmtId="0" fontId="66" fillId="0" borderId="0" xfId="33" applyFont="1" applyAlignment="1" applyProtection="1">
      <alignment vertical="top"/>
      <protection locked="0"/>
    </xf>
    <xf numFmtId="0" fontId="66" fillId="0" borderId="0" xfId="33" applyFont="1" applyAlignment="1" applyProtection="1">
      <alignment horizontal="center"/>
      <protection locked="0"/>
    </xf>
    <xf numFmtId="0" fontId="67" fillId="0" borderId="0" xfId="23" applyFont="1" applyAlignment="1">
      <alignment wrapText="1"/>
    </xf>
    <xf numFmtId="0" fontId="67" fillId="0" borderId="0" xfId="33" applyFont="1" applyAlignment="1" applyProtection="1">
      <alignment horizontal="left" vertical="center"/>
      <protection locked="0"/>
    </xf>
    <xf numFmtId="0" fontId="38" fillId="0" borderId="0" xfId="23" applyFont="1" applyAlignment="1">
      <alignment horizontal="center" vertical="center" wrapText="1"/>
    </xf>
    <xf numFmtId="0" fontId="38" fillId="0" borderId="1" xfId="23" applyFont="1" applyBorder="1" applyAlignment="1">
      <alignment horizontal="center" vertical="center" wrapText="1"/>
    </xf>
    <xf numFmtId="0" fontId="23" fillId="0" borderId="1" xfId="23" applyFont="1" applyBorder="1" applyAlignment="1">
      <alignment horizontal="center" vertical="center"/>
    </xf>
    <xf numFmtId="0" fontId="23" fillId="0" borderId="1" xfId="23" applyFont="1" applyBorder="1" applyAlignment="1">
      <alignment vertical="center"/>
    </xf>
    <xf numFmtId="2" fontId="23" fillId="0" borderId="1" xfId="23" applyNumberFormat="1" applyFont="1" applyBorder="1" applyAlignment="1">
      <alignment vertical="center"/>
    </xf>
    <xf numFmtId="4" fontId="23" fillId="0" borderId="1" xfId="23" applyNumberFormat="1" applyFont="1" applyBorder="1" applyAlignment="1">
      <alignment vertical="center"/>
    </xf>
    <xf numFmtId="4" fontId="23" fillId="20" borderId="1" xfId="23" applyNumberFormat="1" applyFont="1" applyFill="1" applyBorder="1" applyAlignment="1">
      <alignment vertical="center"/>
    </xf>
    <xf numFmtId="0" fontId="67" fillId="20" borderId="1" xfId="23" applyFont="1" applyFill="1" applyBorder="1" applyAlignment="1">
      <alignment vertical="center"/>
    </xf>
    <xf numFmtId="2" fontId="67" fillId="20" borderId="1" xfId="23" applyNumberFormat="1" applyFont="1" applyFill="1" applyBorder="1" applyAlignment="1">
      <alignment vertical="center"/>
    </xf>
    <xf numFmtId="0" fontId="67" fillId="20" borderId="1" xfId="23" applyFont="1" applyFill="1" applyBorder="1" applyAlignment="1">
      <alignment horizontal="center" vertical="center"/>
    </xf>
    <xf numFmtId="4" fontId="67" fillId="20" borderId="1" xfId="23" applyNumberFormat="1" applyFont="1" applyFill="1" applyBorder="1" applyAlignment="1">
      <alignment vertical="center"/>
    </xf>
    <xf numFmtId="0" fontId="38" fillId="0" borderId="0" xfId="23" applyFont="1" applyAlignment="1">
      <alignment horizontal="right"/>
    </xf>
    <xf numFmtId="0" fontId="68" fillId="0" borderId="1" xfId="23" applyFont="1" applyBorder="1" applyAlignment="1">
      <alignment horizontal="center"/>
    </xf>
    <xf numFmtId="0" fontId="36" fillId="0" borderId="20" xfId="23" applyFont="1" applyBorder="1" applyAlignment="1">
      <alignment horizontal="right" vertical="center"/>
    </xf>
    <xf numFmtId="0" fontId="36" fillId="0" borderId="20" xfId="23" applyFont="1" applyBorder="1" applyAlignment="1">
      <alignment vertical="center" wrapText="1"/>
    </xf>
    <xf numFmtId="49" fontId="37" fillId="0" borderId="20" xfId="23" applyNumberFormat="1" applyFont="1" applyBorder="1" applyAlignment="1">
      <alignment horizontal="right" vertical="center" wrapText="1"/>
    </xf>
    <xf numFmtId="4" fontId="36" fillId="21" borderId="20" xfId="23" applyNumberFormat="1" applyFont="1" applyFill="1" applyBorder="1" applyAlignment="1">
      <alignment vertical="center"/>
    </xf>
    <xf numFmtId="0" fontId="37" fillId="0" borderId="22" xfId="23" applyFont="1" applyBorder="1" applyAlignment="1">
      <alignment vertical="top" wrapText="1"/>
    </xf>
    <xf numFmtId="0" fontId="27" fillId="0" borderId="22" xfId="23" applyFont="1" applyBorder="1" applyAlignment="1">
      <alignment vertical="top" wrapText="1"/>
    </xf>
    <xf numFmtId="0" fontId="38" fillId="0" borderId="0" xfId="23" applyFont="1" applyAlignment="1">
      <alignment horizontal="left"/>
    </xf>
    <xf numFmtId="0" fontId="37" fillId="21" borderId="0" xfId="23" applyFont="1" applyFill="1" applyAlignment="1">
      <alignment horizontal="right"/>
    </xf>
    <xf numFmtId="0" fontId="36" fillId="0" borderId="17" xfId="23" applyFont="1" applyBorder="1" applyAlignment="1">
      <alignment vertical="top"/>
    </xf>
    <xf numFmtId="0" fontId="37" fillId="0" borderId="18" xfId="23" applyFont="1" applyBorder="1" applyAlignment="1">
      <alignment vertical="top"/>
    </xf>
    <xf numFmtId="0" fontId="37" fillId="0" borderId="19" xfId="23" applyFont="1" applyBorder="1" applyAlignment="1">
      <alignment vertical="top"/>
    </xf>
    <xf numFmtId="0" fontId="37" fillId="0" borderId="0" xfId="23" applyFont="1" applyAlignment="1">
      <alignment horizontal="center" vertical="top"/>
    </xf>
    <xf numFmtId="0" fontId="37" fillId="0" borderId="0" xfId="23" applyFont="1" applyAlignment="1">
      <alignment vertical="top"/>
    </xf>
    <xf numFmtId="0" fontId="42" fillId="0" borderId="1" xfId="23" applyFont="1" applyBorder="1" applyAlignment="1">
      <alignment horizontal="center"/>
    </xf>
    <xf numFmtId="0" fontId="42" fillId="0" borderId="1" xfId="23" applyFont="1" applyBorder="1" applyAlignment="1">
      <alignment wrapText="1"/>
    </xf>
    <xf numFmtId="4" fontId="42" fillId="0" borderId="1" xfId="23" applyNumberFormat="1" applyFont="1" applyBorder="1"/>
    <xf numFmtId="4" fontId="42" fillId="21" borderId="1" xfId="23" applyNumberFormat="1" applyFont="1" applyFill="1" applyBorder="1"/>
    <xf numFmtId="0" fontId="42" fillId="0" borderId="1" xfId="23" applyFont="1" applyBorder="1"/>
    <xf numFmtId="0" fontId="38" fillId="0" borderId="21" xfId="23" applyFont="1" applyBorder="1"/>
    <xf numFmtId="4" fontId="38" fillId="0" borderId="21" xfId="23" applyNumberFormat="1" applyFont="1" applyBorder="1"/>
    <xf numFmtId="4" fontId="38" fillId="21" borderId="21" xfId="23" applyNumberFormat="1" applyFont="1" applyFill="1" applyBorder="1"/>
    <xf numFmtId="0" fontId="42" fillId="0" borderId="21" xfId="23" applyFont="1" applyBorder="1" applyAlignment="1">
      <alignment horizontal="center"/>
    </xf>
    <xf numFmtId="0" fontId="42" fillId="0" borderId="21" xfId="23" applyFont="1" applyBorder="1"/>
    <xf numFmtId="4" fontId="42" fillId="21" borderId="21" xfId="23" applyNumberFormat="1" applyFont="1" applyFill="1" applyBorder="1"/>
    <xf numFmtId="4" fontId="42" fillId="21" borderId="1" xfId="23" applyNumberFormat="1" applyFont="1" applyFill="1" applyBorder="1" applyAlignment="1">
      <alignment wrapText="1"/>
    </xf>
    <xf numFmtId="0" fontId="23" fillId="21" borderId="0" xfId="23" applyFont="1" applyFill="1"/>
    <xf numFmtId="0" fontId="23" fillId="0" borderId="0" xfId="23" applyFont="1"/>
    <xf numFmtId="0" fontId="38" fillId="0" borderId="0" xfId="30" applyFont="1" applyAlignment="1">
      <alignment horizontal="left"/>
    </xf>
    <xf numFmtId="0" fontId="38" fillId="0" borderId="0" xfId="30" applyFont="1"/>
    <xf numFmtId="0" fontId="37" fillId="0" borderId="0" xfId="30" applyFont="1"/>
    <xf numFmtId="0" fontId="37" fillId="0" borderId="0" xfId="30" applyFont="1" applyAlignment="1">
      <alignment vertical="center"/>
    </xf>
    <xf numFmtId="164" fontId="37" fillId="0" borderId="0" xfId="30" applyNumberFormat="1" applyFont="1" applyAlignment="1">
      <alignment vertical="center"/>
    </xf>
    <xf numFmtId="0" fontId="37" fillId="0" borderId="0" xfId="30" applyFont="1" applyAlignment="1">
      <alignment horizontal="center" vertical="center"/>
    </xf>
    <xf numFmtId="0" fontId="37" fillId="22" borderId="0" xfId="30" applyFont="1" applyFill="1" applyAlignment="1">
      <alignment vertical="center"/>
    </xf>
    <xf numFmtId="0" fontId="71" fillId="0" borderId="0" xfId="30" applyFont="1" applyAlignment="1">
      <alignment vertical="center"/>
    </xf>
    <xf numFmtId="164" fontId="71" fillId="0" borderId="0" xfId="30" applyNumberFormat="1" applyFont="1" applyAlignment="1">
      <alignment vertical="center"/>
    </xf>
    <xf numFmtId="0" fontId="71" fillId="0" borderId="0" xfId="30" applyFont="1" applyAlignment="1">
      <alignment horizontal="center" vertical="center"/>
    </xf>
    <xf numFmtId="0" fontId="36" fillId="0" borderId="1" xfId="26" applyFont="1" applyBorder="1" applyAlignment="1">
      <alignment horizontal="left" vertical="center"/>
    </xf>
    <xf numFmtId="0" fontId="72" fillId="0" borderId="25" xfId="26" applyFont="1" applyBorder="1" applyAlignment="1">
      <alignment horizontal="center" vertical="center" wrapText="1"/>
    </xf>
    <xf numFmtId="0" fontId="36" fillId="0" borderId="1" xfId="30" applyFont="1" applyBorder="1" applyAlignment="1">
      <alignment horizontal="center" vertical="center" wrapText="1"/>
    </xf>
    <xf numFmtId="164" fontId="72" fillId="0" borderId="25" xfId="26" applyNumberFormat="1" applyFont="1" applyBorder="1" applyAlignment="1">
      <alignment horizontal="center" vertical="center" wrapText="1"/>
    </xf>
    <xf numFmtId="0" fontId="68" fillId="0" borderId="1" xfId="26" applyFont="1" applyBorder="1" applyAlignment="1">
      <alignment horizontal="center" vertical="center"/>
    </xf>
    <xf numFmtId="0" fontId="41" fillId="0" borderId="0" xfId="30" applyFont="1"/>
    <xf numFmtId="0" fontId="37" fillId="0" borderId="1" xfId="30" applyFont="1" applyBorder="1" applyAlignment="1">
      <alignment vertical="center" wrapText="1"/>
    </xf>
    <xf numFmtId="0" fontId="72" fillId="0" borderId="26" xfId="30" applyFont="1" applyBorder="1" applyAlignment="1">
      <alignment vertical="center" wrapText="1"/>
    </xf>
    <xf numFmtId="4" fontId="72" fillId="0" borderId="1" xfId="30" applyNumberFormat="1" applyFont="1" applyBorder="1" applyAlignment="1">
      <alignment horizontal="right" vertical="center"/>
    </xf>
    <xf numFmtId="4" fontId="37" fillId="15" borderId="1" xfId="30" applyNumberFormat="1" applyFont="1" applyFill="1" applyBorder="1" applyAlignment="1">
      <alignment horizontal="center" vertical="center"/>
    </xf>
    <xf numFmtId="4" fontId="36" fillId="15" borderId="1" xfId="30" applyNumberFormat="1" applyFont="1" applyFill="1" applyBorder="1" applyAlignment="1">
      <alignment horizontal="right" vertical="center"/>
    </xf>
    <xf numFmtId="4" fontId="36" fillId="15" borderId="1" xfId="30" applyNumberFormat="1" applyFont="1" applyFill="1" applyBorder="1" applyAlignment="1">
      <alignment horizontal="center" vertical="center"/>
    </xf>
    <xf numFmtId="0" fontId="71" fillId="0" borderId="26" xfId="30" applyFont="1" applyBorder="1" applyAlignment="1">
      <alignment vertical="center" wrapText="1"/>
    </xf>
    <xf numFmtId="4" fontId="71" fillId="15" borderId="1" xfId="30" applyNumberFormat="1" applyFont="1" applyFill="1" applyBorder="1" applyAlignment="1">
      <alignment horizontal="right" vertical="center"/>
    </xf>
    <xf numFmtId="0" fontId="73" fillId="0" borderId="26" xfId="30" applyFont="1" applyBorder="1" applyAlignment="1">
      <alignment vertical="center" wrapText="1"/>
    </xf>
    <xf numFmtId="4" fontId="73" fillId="0" borderId="1" xfId="30" applyNumberFormat="1" applyFont="1" applyBorder="1" applyAlignment="1">
      <alignment horizontal="right" vertical="center"/>
    </xf>
    <xf numFmtId="4" fontId="68" fillId="15" borderId="1" xfId="30" applyNumberFormat="1" applyFont="1" applyFill="1" applyBorder="1" applyAlignment="1">
      <alignment horizontal="center" vertical="center"/>
    </xf>
    <xf numFmtId="4" fontId="72" fillId="15" borderId="1" xfId="30" applyNumberFormat="1" applyFont="1" applyFill="1" applyBorder="1" applyAlignment="1">
      <alignment horizontal="right" vertical="center"/>
    </xf>
    <xf numFmtId="4" fontId="71" fillId="0" borderId="1" xfId="30" applyNumberFormat="1" applyFont="1" applyBorder="1" applyAlignment="1">
      <alignment horizontal="right" vertical="center"/>
    </xf>
    <xf numFmtId="0" fontId="37" fillId="0" borderId="1" xfId="30" applyFont="1" applyBorder="1" applyAlignment="1">
      <alignment vertical="center"/>
    </xf>
    <xf numFmtId="0" fontId="71" fillId="0" borderId="27" xfId="30" applyFont="1" applyBorder="1" applyAlignment="1">
      <alignment vertical="center" wrapText="1"/>
    </xf>
    <xf numFmtId="4" fontId="37" fillId="15" borderId="1" xfId="30" applyNumberFormat="1" applyFont="1" applyFill="1" applyBorder="1" applyAlignment="1">
      <alignment vertical="center"/>
    </xf>
    <xf numFmtId="0" fontId="71" fillId="0" borderId="1" xfId="30" applyFont="1" applyBorder="1" applyAlignment="1">
      <alignment vertical="center" wrapText="1"/>
    </xf>
    <xf numFmtId="4" fontId="37" fillId="0" borderId="1" xfId="30" applyNumberFormat="1" applyFont="1" applyBorder="1" applyAlignment="1">
      <alignment vertical="center"/>
    </xf>
    <xf numFmtId="0" fontId="40" fillId="0" borderId="0" xfId="30" applyFont="1" applyAlignment="1">
      <alignment vertical="center"/>
    </xf>
    <xf numFmtId="0" fontId="72" fillId="0" borderId="28" xfId="30" applyFont="1" applyBorder="1" applyAlignment="1">
      <alignment vertical="center" wrapText="1"/>
    </xf>
    <xf numFmtId="0" fontId="23" fillId="21" borderId="0" xfId="30" applyFont="1" applyFill="1"/>
    <xf numFmtId="0" fontId="23" fillId="0" borderId="0" xfId="30" applyFont="1"/>
    <xf numFmtId="0" fontId="37" fillId="0" borderId="0" xfId="30" applyFont="1" applyAlignment="1">
      <alignment horizontal="center"/>
    </xf>
    <xf numFmtId="0" fontId="38" fillId="0" borderId="0" xfId="30" applyFont="1" applyAlignment="1">
      <alignment horizontal="center"/>
    </xf>
    <xf numFmtId="0" fontId="37" fillId="0" borderId="3" xfId="30" applyFont="1" applyBorder="1" applyAlignment="1">
      <alignment horizontal="center"/>
    </xf>
    <xf numFmtId="0" fontId="38" fillId="0" borderId="0" xfId="26" applyFont="1" applyAlignment="1">
      <alignment horizontal="left"/>
    </xf>
    <xf numFmtId="0" fontId="38" fillId="0" borderId="0" xfId="26" applyFont="1"/>
    <xf numFmtId="0" fontId="38" fillId="0" borderId="0" xfId="26" applyFont="1" applyAlignment="1">
      <alignment wrapText="1"/>
    </xf>
    <xf numFmtId="0" fontId="37" fillId="0" borderId="0" xfId="26" applyFont="1" applyAlignment="1">
      <alignment vertical="center"/>
    </xf>
    <xf numFmtId="164" fontId="37" fillId="0" borderId="0" xfId="26" applyNumberFormat="1" applyFont="1" applyAlignment="1">
      <alignment vertical="center"/>
    </xf>
    <xf numFmtId="0" fontId="37" fillId="0" borderId="0" xfId="26" applyFont="1" applyAlignment="1">
      <alignment horizontal="center" vertical="center"/>
    </xf>
    <xf numFmtId="0" fontId="71" fillId="0" borderId="0" xfId="26" applyFont="1" applyAlignment="1">
      <alignment vertical="center"/>
    </xf>
    <xf numFmtId="164" fontId="71" fillId="0" borderId="0" xfId="26" applyNumberFormat="1" applyFont="1" applyAlignment="1">
      <alignment vertical="center"/>
    </xf>
    <xf numFmtId="0" fontId="71" fillId="0" borderId="0" xfId="26" applyFont="1" applyAlignment="1">
      <alignment horizontal="center" vertical="center"/>
    </xf>
    <xf numFmtId="0" fontId="37" fillId="0" borderId="1" xfId="26" applyFont="1" applyBorder="1" applyAlignment="1">
      <alignment vertical="center" wrapText="1"/>
    </xf>
    <xf numFmtId="0" fontId="72" fillId="0" borderId="26" xfId="26" applyFont="1" applyBorder="1" applyAlignment="1">
      <alignment vertical="center" wrapText="1"/>
    </xf>
    <xf numFmtId="4" fontId="72" fillId="0" borderId="1" xfId="26" applyNumberFormat="1" applyFont="1" applyBorder="1" applyAlignment="1">
      <alignment horizontal="right" vertical="center"/>
    </xf>
    <xf numFmtId="4" fontId="36" fillId="0" borderId="1" xfId="26" applyNumberFormat="1" applyFont="1" applyBorder="1" applyAlignment="1">
      <alignment vertical="center"/>
    </xf>
    <xf numFmtId="4" fontId="37" fillId="15" borderId="1" xfId="26" applyNumberFormat="1" applyFont="1" applyFill="1" applyBorder="1" applyAlignment="1">
      <alignment horizontal="center" vertical="center"/>
    </xf>
    <xf numFmtId="4" fontId="36" fillId="15" borderId="1" xfId="26" applyNumberFormat="1" applyFont="1" applyFill="1" applyBorder="1" applyAlignment="1">
      <alignment vertical="center"/>
    </xf>
    <xf numFmtId="4" fontId="36" fillId="15" borderId="1" xfId="26" applyNumberFormat="1" applyFont="1" applyFill="1" applyBorder="1" applyAlignment="1">
      <alignment horizontal="center" vertical="center"/>
    </xf>
    <xf numFmtId="0" fontId="71" fillId="0" borderId="26" xfId="26" applyFont="1" applyBorder="1" applyAlignment="1">
      <alignment vertical="center" wrapText="1"/>
    </xf>
    <xf numFmtId="4" fontId="37" fillId="15" borderId="1" xfId="26" applyNumberFormat="1" applyFont="1" applyFill="1" applyBorder="1" applyAlignment="1">
      <alignment vertical="center"/>
    </xf>
    <xf numFmtId="4" fontId="71" fillId="0" borderId="1" xfId="26" applyNumberFormat="1" applyFont="1" applyBorder="1" applyAlignment="1">
      <alignment horizontal="right" vertical="center"/>
    </xf>
    <xf numFmtId="4" fontId="37" fillId="0" borderId="1" xfId="26" applyNumberFormat="1" applyFont="1" applyBorder="1" applyAlignment="1">
      <alignment vertical="center"/>
    </xf>
    <xf numFmtId="0" fontId="37" fillId="0" borderId="1" xfId="26" applyFont="1" applyBorder="1" applyAlignment="1">
      <alignment vertical="center"/>
    </xf>
    <xf numFmtId="4" fontId="71" fillId="15" borderId="1" xfId="26" applyNumberFormat="1" applyFont="1" applyFill="1" applyBorder="1" applyAlignment="1">
      <alignment horizontal="right" vertical="center"/>
    </xf>
    <xf numFmtId="0" fontId="71" fillId="0" borderId="29" xfId="30" applyFont="1" applyBorder="1" applyAlignment="1">
      <alignment vertical="center" wrapText="1"/>
    </xf>
    <xf numFmtId="0" fontId="37" fillId="0" borderId="2" xfId="26" applyFont="1" applyBorder="1" applyAlignment="1">
      <alignment vertical="center"/>
    </xf>
    <xf numFmtId="0" fontId="72" fillId="0" borderId="28" xfId="26" applyFont="1" applyBorder="1" applyAlignment="1">
      <alignment vertical="center" wrapText="1"/>
    </xf>
    <xf numFmtId="0" fontId="23" fillId="21" borderId="0" xfId="26" applyFont="1" applyFill="1"/>
    <xf numFmtId="0" fontId="23" fillId="0" borderId="0" xfId="26" applyFont="1"/>
    <xf numFmtId="0" fontId="37" fillId="0" borderId="0" xfId="26" applyFont="1"/>
    <xf numFmtId="0" fontId="38" fillId="0" borderId="0" xfId="34" applyFont="1"/>
    <xf numFmtId="0" fontId="38" fillId="0" borderId="0" xfId="34" applyFont="1" applyAlignment="1">
      <alignment wrapText="1"/>
    </xf>
    <xf numFmtId="0" fontId="37" fillId="0" borderId="0" xfId="34" applyFont="1" applyAlignment="1">
      <alignment vertical="center"/>
    </xf>
    <xf numFmtId="164" fontId="37" fillId="0" borderId="0" xfId="34" applyNumberFormat="1" applyFont="1" applyAlignment="1">
      <alignment vertical="center"/>
    </xf>
    <xf numFmtId="0" fontId="37" fillId="0" borderId="0" xfId="34" applyFont="1" applyAlignment="1">
      <alignment horizontal="center" vertical="center"/>
    </xf>
    <xf numFmtId="0" fontId="37" fillId="0" borderId="0" xfId="26" applyFont="1" applyAlignment="1">
      <alignment horizontal="left"/>
    </xf>
    <xf numFmtId="0" fontId="74" fillId="0" borderId="0" xfId="34" applyFont="1"/>
    <xf numFmtId="0" fontId="71" fillId="0" borderId="0" xfId="26" applyFont="1" applyAlignment="1">
      <alignment horizontal="left" vertical="center"/>
    </xf>
    <xf numFmtId="0" fontId="37" fillId="0" borderId="1" xfId="26" applyFont="1" applyBorder="1" applyAlignment="1">
      <alignment horizontal="left" vertical="center" wrapText="1"/>
    </xf>
    <xf numFmtId="4" fontId="72" fillId="0" borderId="1" xfId="26" applyNumberFormat="1" applyFont="1" applyBorder="1" applyAlignment="1">
      <alignment vertical="center"/>
    </xf>
    <xf numFmtId="0" fontId="71" fillId="14" borderId="26" xfId="26" applyFont="1" applyFill="1" applyBorder="1" applyAlignment="1">
      <alignment vertical="center" wrapText="1"/>
    </xf>
    <xf numFmtId="4" fontId="71" fillId="0" borderId="1" xfId="26" applyNumberFormat="1" applyFont="1" applyBorder="1" applyAlignment="1">
      <alignment vertical="center"/>
    </xf>
    <xf numFmtId="4" fontId="37" fillId="14" borderId="1" xfId="26" applyNumberFormat="1" applyFont="1" applyFill="1" applyBorder="1" applyAlignment="1">
      <alignment vertical="center"/>
    </xf>
    <xf numFmtId="0" fontId="37" fillId="0" borderId="1" xfId="26" applyFont="1" applyBorder="1" applyAlignment="1">
      <alignment horizontal="left" vertical="center"/>
    </xf>
    <xf numFmtId="0" fontId="37" fillId="0" borderId="22" xfId="26" applyFont="1" applyBorder="1" applyAlignment="1">
      <alignment vertical="center"/>
    </xf>
    <xf numFmtId="4" fontId="68" fillId="0" borderId="22" xfId="26" applyNumberFormat="1" applyFont="1" applyBorder="1" applyAlignment="1">
      <alignment vertical="center"/>
    </xf>
    <xf numFmtId="4" fontId="37" fillId="14" borderId="0" xfId="26" applyNumberFormat="1" applyFont="1" applyFill="1" applyAlignment="1">
      <alignment vertical="center"/>
    </xf>
    <xf numFmtId="0" fontId="37" fillId="0" borderId="29" xfId="26" applyFont="1" applyBorder="1" applyAlignment="1">
      <alignment vertical="center"/>
    </xf>
    <xf numFmtId="0" fontId="23" fillId="21" borderId="0" xfId="34" applyFont="1" applyFill="1"/>
    <xf numFmtId="0" fontId="23" fillId="0" borderId="0" xfId="34" applyFont="1"/>
    <xf numFmtId="0" fontId="37" fillId="0" borderId="0" xfId="34" applyFont="1"/>
    <xf numFmtId="0" fontId="1" fillId="0" borderId="0" xfId="34"/>
    <xf numFmtId="0" fontId="38" fillId="0" borderId="0" xfId="34" applyFont="1" applyAlignment="1">
      <alignment horizontal="left"/>
    </xf>
    <xf numFmtId="0" fontId="74" fillId="0" borderId="0" xfId="34" applyFont="1" applyAlignment="1">
      <alignment horizontal="left"/>
    </xf>
    <xf numFmtId="0" fontId="71" fillId="0" borderId="0" xfId="26" applyFont="1" applyAlignment="1">
      <alignment horizontal="right" vertical="center"/>
    </xf>
    <xf numFmtId="4" fontId="71" fillId="15" borderId="1" xfId="26" applyNumberFormat="1" applyFont="1" applyFill="1" applyBorder="1" applyAlignment="1">
      <alignment vertical="center"/>
    </xf>
    <xf numFmtId="4" fontId="36" fillId="15" borderId="1" xfId="26" applyNumberFormat="1" applyFont="1" applyFill="1" applyBorder="1" applyAlignment="1">
      <alignment horizontal="right" vertical="center"/>
    </xf>
    <xf numFmtId="4" fontId="72" fillId="15" borderId="1" xfId="26" applyNumberFormat="1" applyFont="1" applyFill="1" applyBorder="1" applyAlignment="1">
      <alignment horizontal="right" vertical="center"/>
    </xf>
    <xf numFmtId="0" fontId="77" fillId="0" borderId="0" xfId="45" applyFont="1"/>
    <xf numFmtId="0" fontId="77" fillId="0" borderId="0" xfId="45" applyFont="1" applyAlignment="1">
      <alignment vertical="center" wrapText="1"/>
    </xf>
    <xf numFmtId="3" fontId="80" fillId="0" borderId="0" xfId="46" applyNumberFormat="1" applyFont="1"/>
    <xf numFmtId="0" fontId="80" fillId="0" borderId="0" xfId="46" applyFont="1"/>
    <xf numFmtId="0" fontId="77" fillId="0" borderId="0" xfId="45" applyFont="1" applyAlignment="1">
      <alignment vertical="center"/>
    </xf>
    <xf numFmtId="0" fontId="72" fillId="0" borderId="0" xfId="47" applyFont="1"/>
    <xf numFmtId="0" fontId="77" fillId="0" borderId="0" xfId="47" applyFont="1"/>
    <xf numFmtId="0" fontId="71" fillId="0" borderId="0" xfId="47" applyFont="1" applyAlignment="1">
      <alignment horizontal="center"/>
    </xf>
    <xf numFmtId="0" fontId="81" fillId="0" borderId="1" xfId="47" applyFont="1" applyBorder="1" applyAlignment="1">
      <alignment horizontal="center" vertical="center" wrapText="1"/>
    </xf>
    <xf numFmtId="0" fontId="77" fillId="0" borderId="0" xfId="47" applyFont="1" applyAlignment="1">
      <alignment horizontal="center" vertical="center"/>
    </xf>
    <xf numFmtId="0" fontId="81" fillId="0" borderId="0" xfId="47" applyFont="1" applyAlignment="1">
      <alignment horizontal="center" vertical="center" wrapText="1"/>
    </xf>
    <xf numFmtId="0" fontId="82" fillId="0" borderId="1" xfId="47" applyFont="1" applyBorder="1" applyAlignment="1">
      <alignment horizontal="center"/>
    </xf>
    <xf numFmtId="0" fontId="82" fillId="0" borderId="0" xfId="47" applyFont="1"/>
    <xf numFmtId="0" fontId="77" fillId="0" borderId="5" xfId="47" applyFont="1" applyBorder="1" applyAlignment="1">
      <alignment wrapText="1"/>
    </xf>
    <xf numFmtId="0" fontId="77" fillId="0" borderId="6" xfId="47" applyFont="1" applyBorder="1" applyAlignment="1">
      <alignment wrapText="1"/>
    </xf>
    <xf numFmtId="0" fontId="77" fillId="0" borderId="6" xfId="47" applyFont="1" applyBorder="1"/>
    <xf numFmtId="3" fontId="77" fillId="0" borderId="6" xfId="47" applyNumberFormat="1" applyFont="1" applyBorder="1"/>
    <xf numFmtId="3" fontId="77" fillId="0" borderId="7" xfId="47" applyNumberFormat="1" applyFont="1" applyBorder="1"/>
    <xf numFmtId="0" fontId="83" fillId="23" borderId="5" xfId="47" applyFont="1" applyFill="1" applyBorder="1" applyAlignment="1">
      <alignment wrapText="1"/>
    </xf>
    <xf numFmtId="0" fontId="82" fillId="23" borderId="6" xfId="47" applyFont="1" applyFill="1" applyBorder="1" applyAlignment="1">
      <alignment wrapText="1"/>
    </xf>
    <xf numFmtId="0" fontId="82" fillId="23" borderId="7" xfId="47" applyFont="1" applyFill="1" applyBorder="1" applyAlignment="1">
      <alignment wrapText="1"/>
    </xf>
    <xf numFmtId="0" fontId="81" fillId="0" borderId="0" xfId="47" applyFont="1"/>
    <xf numFmtId="0" fontId="77" fillId="0" borderId="1" xfId="34" applyFont="1" applyBorder="1" applyAlignment="1" applyProtection="1">
      <alignment wrapText="1"/>
      <protection locked="0"/>
    </xf>
    <xf numFmtId="3" fontId="77" fillId="0" borderId="5" xfId="47" applyNumberFormat="1" applyFont="1" applyBorder="1" applyAlignment="1" applyProtection="1">
      <alignment horizontal="center"/>
      <protection locked="0"/>
    </xf>
    <xf numFmtId="3" fontId="81" fillId="15" borderId="1" xfId="47" applyNumberFormat="1" applyFont="1" applyFill="1" applyBorder="1"/>
    <xf numFmtId="3" fontId="81" fillId="0" borderId="1" xfId="47" applyNumberFormat="1" applyFont="1" applyBorder="1" applyAlignment="1">
      <alignment wrapText="1"/>
    </xf>
    <xf numFmtId="3" fontId="81" fillId="0" borderId="1" xfId="47" applyNumberFormat="1" applyFont="1" applyBorder="1" applyAlignment="1">
      <alignment horizontal="center" wrapText="1"/>
    </xf>
    <xf numFmtId="3" fontId="81" fillId="0" borderId="5" xfId="47" applyNumberFormat="1" applyFont="1" applyBorder="1" applyAlignment="1">
      <alignment horizontal="center"/>
    </xf>
    <xf numFmtId="3" fontId="77" fillId="0" borderId="20" xfId="47" applyNumberFormat="1" applyFont="1" applyBorder="1" applyAlignment="1">
      <alignment horizontal="left" wrapText="1"/>
    </xf>
    <xf numFmtId="3" fontId="77" fillId="0" borderId="1" xfId="47" applyNumberFormat="1" applyFont="1" applyBorder="1" applyAlignment="1">
      <alignment horizontal="left" wrapText="1"/>
    </xf>
    <xf numFmtId="3" fontId="77" fillId="0" borderId="5" xfId="47" applyNumberFormat="1" applyFont="1" applyBorder="1" applyAlignment="1">
      <alignment horizontal="center"/>
    </xf>
    <xf numFmtId="3" fontId="77" fillId="0" borderId="1" xfId="47" applyNumberFormat="1" applyFont="1" applyBorder="1" applyProtection="1">
      <protection locked="0"/>
    </xf>
    <xf numFmtId="3" fontId="77" fillId="15" borderId="1" xfId="47" applyNumberFormat="1" applyFont="1" applyFill="1" applyBorder="1"/>
    <xf numFmtId="3" fontId="77" fillId="0" borderId="21" xfId="47" applyNumberFormat="1" applyFont="1" applyBorder="1" applyAlignment="1">
      <alignment wrapText="1"/>
    </xf>
    <xf numFmtId="3" fontId="77" fillId="0" borderId="2" xfId="47" applyNumberFormat="1" applyFont="1" applyBorder="1" applyAlignment="1">
      <alignment wrapText="1"/>
    </xf>
    <xf numFmtId="3" fontId="82" fillId="24" borderId="1" xfId="47" applyNumberFormat="1" applyFont="1" applyFill="1" applyBorder="1" applyAlignment="1">
      <alignment horizontal="right" wrapText="1"/>
    </xf>
    <xf numFmtId="3" fontId="82" fillId="24" borderId="1" xfId="47" applyNumberFormat="1" applyFont="1" applyFill="1" applyBorder="1" applyAlignment="1">
      <alignment horizontal="center" wrapText="1"/>
    </xf>
    <xf numFmtId="3" fontId="82" fillId="24" borderId="5" xfId="47" applyNumberFormat="1" applyFont="1" applyFill="1" applyBorder="1" applyAlignment="1">
      <alignment horizontal="center"/>
    </xf>
    <xf numFmtId="3" fontId="83" fillId="24" borderId="1" xfId="47" applyNumberFormat="1" applyFont="1" applyFill="1" applyBorder="1" applyAlignment="1">
      <alignment horizontal="right"/>
    </xf>
    <xf numFmtId="3" fontId="82" fillId="24" borderId="1" xfId="47" applyNumberFormat="1" applyFont="1" applyFill="1" applyBorder="1" applyProtection="1">
      <protection locked="0"/>
    </xf>
    <xf numFmtId="0" fontId="77" fillId="0" borderId="24" xfId="47" applyFont="1" applyBorder="1" applyAlignment="1">
      <alignment wrapText="1"/>
    </xf>
    <xf numFmtId="0" fontId="77" fillId="0" borderId="3" xfId="47" applyFont="1" applyBorder="1" applyAlignment="1">
      <alignment wrapText="1"/>
    </xf>
    <xf numFmtId="0" fontId="77" fillId="0" borderId="3" xfId="47" applyFont="1" applyBorder="1"/>
    <xf numFmtId="3" fontId="77" fillId="0" borderId="3" xfId="47" applyNumberFormat="1" applyFont="1" applyBorder="1"/>
    <xf numFmtId="3" fontId="80" fillId="15" borderId="0" xfId="47" applyNumberFormat="1" applyFont="1" applyFill="1" applyAlignment="1">
      <alignment wrapText="1"/>
    </xf>
    <xf numFmtId="3" fontId="80" fillId="15" borderId="0" xfId="47" applyNumberFormat="1" applyFont="1" applyFill="1" applyAlignment="1">
      <alignment horizontal="center"/>
    </xf>
    <xf numFmtId="3" fontId="80" fillId="15" borderId="0" xfId="47" applyNumberFormat="1" applyFont="1" applyFill="1"/>
    <xf numFmtId="0" fontId="80" fillId="0" borderId="0" xfId="47" applyFont="1"/>
    <xf numFmtId="3" fontId="77" fillId="0" borderId="0" xfId="47" applyNumberFormat="1" applyFont="1" applyAlignment="1">
      <alignment wrapText="1"/>
    </xf>
    <xf numFmtId="3" fontId="77" fillId="0" borderId="0" xfId="47" applyNumberFormat="1" applyFont="1" applyAlignment="1">
      <alignment horizontal="center"/>
    </xf>
    <xf numFmtId="3" fontId="77" fillId="0" borderId="0" xfId="47" applyNumberFormat="1" applyFont="1"/>
    <xf numFmtId="3" fontId="81" fillId="15" borderId="20" xfId="47" applyNumberFormat="1" applyFont="1" applyFill="1" applyBorder="1"/>
    <xf numFmtId="0" fontId="80" fillId="0" borderId="0" xfId="47" applyFont="1" applyAlignment="1">
      <alignment wrapText="1"/>
    </xf>
    <xf numFmtId="0" fontId="77" fillId="0" borderId="0" xfId="46" applyFont="1" applyProtection="1">
      <protection locked="0"/>
    </xf>
    <xf numFmtId="0" fontId="77" fillId="0" borderId="0" xfId="45" applyFont="1" applyAlignment="1" applyProtection="1">
      <alignment vertical="center"/>
      <protection locked="0"/>
    </xf>
    <xf numFmtId="0" fontId="77" fillId="0" borderId="0" xfId="46" applyFont="1" applyAlignment="1" applyProtection="1">
      <alignment horizontal="left" vertical="top" wrapText="1"/>
      <protection locked="0"/>
    </xf>
    <xf numFmtId="0" fontId="37" fillId="0" borderId="0" xfId="23" applyFont="1" applyAlignment="1" applyProtection="1">
      <alignment horizontal="center" vertical="top"/>
      <protection locked="0"/>
    </xf>
    <xf numFmtId="0" fontId="37" fillId="0" borderId="3" xfId="23" applyFont="1" applyBorder="1" applyAlignment="1" applyProtection="1">
      <alignment horizontal="center"/>
      <protection locked="0"/>
    </xf>
    <xf numFmtId="0" fontId="77" fillId="0" borderId="0" xfId="47" applyFont="1" applyAlignment="1" applyProtection="1">
      <alignment vertical="top" wrapText="1"/>
      <protection locked="0"/>
    </xf>
    <xf numFmtId="0" fontId="77" fillId="0" borderId="0" xfId="47" applyFont="1" applyAlignment="1">
      <alignment wrapText="1"/>
    </xf>
    <xf numFmtId="0" fontId="82" fillId="0" borderId="1" xfId="47" applyFont="1" applyBorder="1" applyAlignment="1">
      <alignment horizontal="center" vertical="center"/>
    </xf>
    <xf numFmtId="0" fontId="82" fillId="0" borderId="0" xfId="47" applyFont="1" applyAlignment="1">
      <alignment vertical="center"/>
    </xf>
    <xf numFmtId="0" fontId="77" fillId="0" borderId="0" xfId="47" applyFont="1" applyAlignment="1">
      <alignment horizontal="center"/>
    </xf>
    <xf numFmtId="0" fontId="77" fillId="0" borderId="0" xfId="47" applyFont="1" applyAlignment="1" applyProtection="1">
      <alignment wrapText="1"/>
      <protection locked="0"/>
    </xf>
    <xf numFmtId="0" fontId="77" fillId="0" borderId="0" xfId="47" applyFont="1" applyAlignment="1" applyProtection="1">
      <alignment horizontal="center" wrapText="1"/>
      <protection locked="0"/>
    </xf>
    <xf numFmtId="0" fontId="77" fillId="0" borderId="0" xfId="47" applyFont="1" applyAlignment="1" applyProtection="1">
      <alignment horizontal="center"/>
      <protection locked="0"/>
    </xf>
    <xf numFmtId="3" fontId="77" fillId="0" borderId="0" xfId="47" applyNumberFormat="1" applyFont="1" applyProtection="1">
      <protection locked="0"/>
    </xf>
    <xf numFmtId="3" fontId="77" fillId="0" borderId="0" xfId="47" applyNumberFormat="1" applyFont="1" applyAlignment="1" applyProtection="1">
      <alignment horizontal="center"/>
      <protection locked="0"/>
    </xf>
    <xf numFmtId="0" fontId="77" fillId="0" borderId="0" xfId="47" applyFont="1" applyProtection="1">
      <protection locked="0"/>
    </xf>
    <xf numFmtId="0" fontId="38" fillId="0" borderId="0" xfId="33" applyFont="1"/>
    <xf numFmtId="0" fontId="31" fillId="0" borderId="0" xfId="33" applyFont="1"/>
    <xf numFmtId="0" fontId="42" fillId="0" borderId="0" xfId="48" applyFont="1" applyAlignment="1">
      <alignment wrapText="1"/>
    </xf>
    <xf numFmtId="0" fontId="38" fillId="0" borderId="0" xfId="48" applyFont="1" applyAlignment="1">
      <alignment horizontal="right" wrapText="1"/>
    </xf>
    <xf numFmtId="0" fontId="38" fillId="0" borderId="0" xfId="48" applyFont="1" applyAlignment="1">
      <alignment horizontal="center" wrapText="1"/>
    </xf>
    <xf numFmtId="0" fontId="21" fillId="0" borderId="0" xfId="48" applyFont="1"/>
    <xf numFmtId="0" fontId="38" fillId="0" borderId="0" xfId="48" applyFont="1"/>
    <xf numFmtId="0" fontId="23" fillId="0" borderId="0" xfId="48" applyFont="1"/>
    <xf numFmtId="0" fontId="67" fillId="0" borderId="21" xfId="48" applyFont="1" applyBorder="1" applyAlignment="1">
      <alignment vertical="center" wrapText="1"/>
    </xf>
    <xf numFmtId="0" fontId="67" fillId="0" borderId="1" xfId="48" applyFont="1" applyBorder="1" applyAlignment="1">
      <alignment horizontal="center" vertical="center" wrapText="1"/>
    </xf>
    <xf numFmtId="0" fontId="67" fillId="0" borderId="6" xfId="48" applyFont="1" applyBorder="1" applyAlignment="1">
      <alignment horizontal="center" vertical="center" wrapText="1"/>
    </xf>
    <xf numFmtId="0" fontId="67" fillId="0" borderId="7" xfId="48" applyFont="1" applyBorder="1" applyAlignment="1">
      <alignment horizontal="center" vertical="center" wrapText="1"/>
    </xf>
    <xf numFmtId="0" fontId="86" fillId="0" borderId="1" xfId="48" applyFont="1" applyBorder="1" applyAlignment="1">
      <alignment horizontal="center"/>
    </xf>
    <xf numFmtId="0" fontId="86" fillId="0" borderId="24" xfId="48" applyFont="1" applyBorder="1" applyAlignment="1">
      <alignment wrapText="1"/>
    </xf>
    <xf numFmtId="0" fontId="86" fillId="0" borderId="1" xfId="48" applyFont="1" applyBorder="1" applyAlignment="1">
      <alignment horizontal="center" wrapText="1"/>
    </xf>
    <xf numFmtId="0" fontId="40" fillId="0" borderId="0" xfId="48" applyFont="1"/>
    <xf numFmtId="3" fontId="23" fillId="0" borderId="1" xfId="48" applyNumberFormat="1" applyFont="1" applyBorder="1" applyAlignment="1">
      <alignment horizontal="center" vertical="center" wrapText="1"/>
    </xf>
    <xf numFmtId="4" fontId="23" fillId="0" borderId="1" xfId="48" applyNumberFormat="1" applyFont="1" applyBorder="1" applyAlignment="1">
      <alignment vertical="center"/>
    </xf>
    <xf numFmtId="4" fontId="23" fillId="0" borderId="0" xfId="48" applyNumberFormat="1" applyFont="1" applyAlignment="1">
      <alignment vertical="center"/>
    </xf>
    <xf numFmtId="0" fontId="23" fillId="0" borderId="0" xfId="48" applyFont="1" applyAlignment="1">
      <alignment vertical="center"/>
    </xf>
    <xf numFmtId="4" fontId="23" fillId="0" borderId="1" xfId="48" applyNumberFormat="1" applyFont="1" applyBorder="1" applyAlignment="1">
      <alignment vertical="center" wrapText="1"/>
    </xf>
    <xf numFmtId="0" fontId="23" fillId="0" borderId="0" xfId="48" applyFont="1" applyAlignment="1">
      <alignment vertical="center" wrapText="1"/>
    </xf>
    <xf numFmtId="0" fontId="37" fillId="15" borderId="0" xfId="33" applyFont="1" applyFill="1" applyAlignment="1">
      <alignment horizontal="center" vertical="top"/>
    </xf>
    <xf numFmtId="0" fontId="37" fillId="0" borderId="0" xfId="33" applyFont="1" applyAlignment="1">
      <alignment vertical="top"/>
    </xf>
    <xf numFmtId="0" fontId="38" fillId="0" borderId="0" xfId="33" applyFont="1" applyAlignment="1">
      <alignment vertical="top"/>
    </xf>
    <xf numFmtId="0" fontId="36" fillId="0" borderId="0" xfId="33" applyFont="1" applyAlignment="1" applyProtection="1">
      <alignment vertical="top"/>
      <protection locked="0"/>
    </xf>
    <xf numFmtId="0" fontId="38" fillId="0" borderId="0" xfId="33" applyFont="1" applyAlignment="1" applyProtection="1">
      <alignment vertical="top"/>
      <protection locked="0"/>
    </xf>
    <xf numFmtId="0" fontId="37" fillId="0" borderId="0" xfId="33" applyFont="1"/>
    <xf numFmtId="0" fontId="36" fillId="0" borderId="0" xfId="33" applyFont="1" applyProtection="1">
      <protection locked="0"/>
    </xf>
    <xf numFmtId="0" fontId="37" fillId="0" borderId="0" xfId="33" applyFont="1" applyAlignment="1">
      <alignment horizontal="center"/>
    </xf>
    <xf numFmtId="0" fontId="37" fillId="0" borderId="3" xfId="33" applyFont="1" applyBorder="1" applyAlignment="1">
      <alignment horizontal="center"/>
    </xf>
    <xf numFmtId="0" fontId="40" fillId="0" borderId="0" xfId="23" applyFont="1" applyAlignment="1">
      <alignment horizontal="left" wrapText="1"/>
    </xf>
    <xf numFmtId="0" fontId="36" fillId="0" borderId="0" xfId="48" applyFont="1" applyAlignment="1">
      <alignment horizontal="center" vertical="center" wrapText="1"/>
    </xf>
    <xf numFmtId="0" fontId="38" fillId="0" borderId="0" xfId="48" applyFont="1" applyAlignment="1">
      <alignment vertical="center"/>
    </xf>
    <xf numFmtId="0" fontId="37" fillId="0" borderId="0" xfId="48" applyFont="1" applyAlignment="1">
      <alignment horizontal="center" vertical="center" wrapText="1"/>
    </xf>
    <xf numFmtId="0" fontId="87" fillId="0" borderId="1" xfId="48" applyFont="1" applyBorder="1" applyAlignment="1">
      <alignment horizontal="center"/>
    </xf>
    <xf numFmtId="0" fontId="88" fillId="0" borderId="1" xfId="48" applyFont="1" applyBorder="1" applyAlignment="1">
      <alignment horizontal="center"/>
    </xf>
    <xf numFmtId="0" fontId="67" fillId="0" borderId="0" xfId="48" applyFont="1"/>
    <xf numFmtId="0" fontId="23" fillId="0" borderId="1" xfId="48" applyFont="1" applyBorder="1" applyAlignment="1">
      <alignment vertical="center" wrapText="1"/>
    </xf>
    <xf numFmtId="0" fontId="89" fillId="0" borderId="0" xfId="45" applyFont="1"/>
    <xf numFmtId="0" fontId="89" fillId="0" borderId="0" xfId="45" applyFont="1" applyAlignment="1">
      <alignment wrapText="1"/>
    </xf>
    <xf numFmtId="0" fontId="89" fillId="0" borderId="0" xfId="45" applyFont="1" applyAlignment="1">
      <alignment horizontal="left" vertical="center" wrapText="1"/>
    </xf>
    <xf numFmtId="0" fontId="89" fillId="0" borderId="0" xfId="45" applyFont="1" applyAlignment="1">
      <alignment vertical="center" wrapText="1"/>
    </xf>
    <xf numFmtId="0" fontId="36" fillId="0" borderId="0" xfId="34" applyFont="1" applyAlignment="1">
      <alignment vertical="center"/>
    </xf>
    <xf numFmtId="0" fontId="38" fillId="0" borderId="0" xfId="0" applyFont="1"/>
    <xf numFmtId="0" fontId="42" fillId="0" borderId="3" xfId="0" applyFont="1" applyBorder="1" applyAlignment="1">
      <alignment horizontal="center" vertical="center" wrapText="1"/>
    </xf>
    <xf numFmtId="0" fontId="38" fillId="0" borderId="3" xfId="0" applyFont="1" applyBorder="1"/>
    <xf numFmtId="0" fontId="37" fillId="0" borderId="3" xfId="0" applyFont="1" applyBorder="1" applyAlignment="1">
      <alignment horizontal="center"/>
    </xf>
    <xf numFmtId="0" fontId="27" fillId="0" borderId="17" xfId="23" applyFont="1" applyBorder="1" applyAlignment="1">
      <alignment horizontal="right" vertical="top"/>
    </xf>
    <xf numFmtId="0" fontId="68" fillId="0" borderId="17" xfId="23" applyFont="1" applyBorder="1" applyAlignment="1">
      <alignment vertical="top" wrapText="1"/>
    </xf>
    <xf numFmtId="49" fontId="68" fillId="0" borderId="20" xfId="23" applyNumberFormat="1" applyFont="1" applyBorder="1" applyAlignment="1">
      <alignment horizontal="right" vertical="top"/>
    </xf>
    <xf numFmtId="4" fontId="27" fillId="21" borderId="20" xfId="23" applyNumberFormat="1" applyFont="1" applyFill="1" applyBorder="1" applyAlignment="1">
      <alignment vertical="top"/>
    </xf>
    <xf numFmtId="0" fontId="70" fillId="0" borderId="0" xfId="23" applyFont="1" applyAlignment="1">
      <alignment vertical="top"/>
    </xf>
    <xf numFmtId="0" fontId="37" fillId="0" borderId="22" xfId="23" applyFont="1" applyBorder="1" applyAlignment="1">
      <alignment horizontal="right" vertical="top"/>
    </xf>
    <xf numFmtId="0" fontId="36" fillId="0" borderId="22" xfId="23" applyFont="1" applyBorder="1" applyAlignment="1">
      <alignment vertical="top"/>
    </xf>
    <xf numFmtId="49" fontId="37" fillId="0" borderId="21" xfId="23" applyNumberFormat="1" applyFont="1" applyBorder="1" applyAlignment="1">
      <alignment horizontal="right" vertical="top"/>
    </xf>
    <xf numFmtId="4" fontId="37" fillId="0" borderId="0" xfId="23" applyNumberFormat="1" applyFont="1" applyAlignment="1">
      <alignment vertical="top"/>
    </xf>
    <xf numFmtId="4" fontId="37" fillId="0" borderId="21" xfId="23" applyNumberFormat="1" applyFont="1" applyBorder="1" applyAlignment="1">
      <alignment vertical="top"/>
    </xf>
    <xf numFmtId="4" fontId="37" fillId="0" borderId="22" xfId="23" applyNumberFormat="1" applyFont="1" applyBorder="1" applyAlignment="1">
      <alignment vertical="top"/>
    </xf>
    <xf numFmtId="0" fontId="27" fillId="0" borderId="22" xfId="23" applyFont="1" applyBorder="1" applyAlignment="1">
      <alignment horizontal="right" vertical="top"/>
    </xf>
    <xf numFmtId="0" fontId="27" fillId="0" borderId="22" xfId="23" applyFont="1" applyBorder="1" applyAlignment="1">
      <alignment vertical="top"/>
    </xf>
    <xf numFmtId="49" fontId="68" fillId="0" borderId="21" xfId="23" applyNumberFormat="1" applyFont="1" applyBorder="1" applyAlignment="1">
      <alignment horizontal="right" vertical="top"/>
    </xf>
    <xf numFmtId="4" fontId="27" fillId="21" borderId="21" xfId="23" applyNumberFormat="1" applyFont="1" applyFill="1" applyBorder="1" applyAlignment="1">
      <alignment vertical="top"/>
    </xf>
    <xf numFmtId="0" fontId="37" fillId="0" borderId="22" xfId="23" applyFont="1" applyBorder="1" applyAlignment="1">
      <alignment vertical="top"/>
    </xf>
    <xf numFmtId="0" fontId="37" fillId="0" borderId="24" xfId="23" applyFont="1" applyBorder="1" applyAlignment="1">
      <alignment vertical="top"/>
    </xf>
    <xf numFmtId="49" fontId="37" fillId="0" borderId="2" xfId="23" applyNumberFormat="1" applyFont="1" applyBorder="1" applyAlignment="1">
      <alignment horizontal="right" vertical="top"/>
    </xf>
    <xf numFmtId="4" fontId="37" fillId="0" borderId="3" xfId="23" applyNumberFormat="1" applyFont="1" applyBorder="1" applyAlignment="1">
      <alignment vertical="top"/>
    </xf>
    <xf numFmtId="4" fontId="37" fillId="0" borderId="2" xfId="23" applyNumberFormat="1" applyFont="1" applyBorder="1" applyAlignment="1">
      <alignment vertical="top"/>
    </xf>
    <xf numFmtId="4" fontId="37" fillId="0" borderId="24" xfId="23" applyNumberFormat="1" applyFont="1" applyBorder="1" applyAlignment="1">
      <alignment vertical="top"/>
    </xf>
    <xf numFmtId="0" fontId="36" fillId="0" borderId="1" xfId="23" applyFont="1" applyBorder="1" applyAlignment="1">
      <alignment horizontal="right" vertical="top"/>
    </xf>
    <xf numFmtId="0" fontId="36" fillId="0" borderId="7" xfId="23" applyFont="1" applyBorder="1" applyAlignment="1">
      <alignment vertical="top"/>
    </xf>
    <xf numFmtId="49" fontId="37" fillId="0" borderId="1" xfId="23" applyNumberFormat="1" applyFont="1" applyBorder="1" applyAlignment="1">
      <alignment horizontal="right" vertical="top"/>
    </xf>
    <xf numFmtId="4" fontId="36" fillId="21" borderId="1" xfId="23" applyNumberFormat="1" applyFont="1" applyFill="1" applyBorder="1" applyAlignment="1">
      <alignment vertical="top"/>
    </xf>
    <xf numFmtId="0" fontId="43" fillId="0" borderId="0" xfId="23" applyFont="1" applyAlignment="1">
      <alignment vertical="top"/>
    </xf>
    <xf numFmtId="49" fontId="37" fillId="0" borderId="22" xfId="23" applyNumberFormat="1" applyFont="1" applyBorder="1" applyAlignment="1">
      <alignment horizontal="right" vertical="top"/>
    </xf>
    <xf numFmtId="4" fontId="37" fillId="21" borderId="23" xfId="23" applyNumberFormat="1" applyFont="1" applyFill="1" applyBorder="1" applyAlignment="1">
      <alignment vertical="top"/>
    </xf>
    <xf numFmtId="4" fontId="36" fillId="21" borderId="22" xfId="23" applyNumberFormat="1" applyFont="1" applyFill="1" applyBorder="1" applyAlignment="1">
      <alignment vertical="top"/>
    </xf>
    <xf numFmtId="49" fontId="68" fillId="0" borderId="22" xfId="23" applyNumberFormat="1" applyFont="1" applyBorder="1" applyAlignment="1">
      <alignment horizontal="right" vertical="top"/>
    </xf>
    <xf numFmtId="4" fontId="27" fillId="21" borderId="22" xfId="23" applyNumberFormat="1" applyFont="1" applyFill="1" applyBorder="1" applyAlignment="1">
      <alignment vertical="top"/>
    </xf>
    <xf numFmtId="49" fontId="27" fillId="0" borderId="22" xfId="23" applyNumberFormat="1" applyFont="1" applyBorder="1" applyAlignment="1">
      <alignment vertical="top" wrapText="1"/>
    </xf>
    <xf numFmtId="49" fontId="27" fillId="0" borderId="22" xfId="23" applyNumberFormat="1" applyFont="1" applyBorder="1" applyAlignment="1">
      <alignment vertical="top"/>
    </xf>
    <xf numFmtId="49" fontId="37" fillId="0" borderId="22" xfId="23" applyNumberFormat="1" applyFont="1" applyBorder="1" applyAlignment="1">
      <alignment vertical="top"/>
    </xf>
    <xf numFmtId="4" fontId="36" fillId="21" borderId="23" xfId="23" applyNumberFormat="1" applyFont="1" applyFill="1" applyBorder="1" applyAlignment="1">
      <alignment vertical="top"/>
    </xf>
    <xf numFmtId="4" fontId="36" fillId="0" borderId="22" xfId="23" applyNumberFormat="1" applyFont="1" applyBorder="1" applyAlignment="1">
      <alignment vertical="top"/>
    </xf>
    <xf numFmtId="4" fontId="36" fillId="0" borderId="21" xfId="23" applyNumberFormat="1" applyFont="1" applyBorder="1" applyAlignment="1">
      <alignment vertical="top"/>
    </xf>
    <xf numFmtId="4" fontId="27" fillId="21" borderId="23" xfId="23" applyNumberFormat="1" applyFont="1" applyFill="1" applyBorder="1" applyAlignment="1">
      <alignment vertical="top"/>
    </xf>
    <xf numFmtId="49" fontId="37" fillId="0" borderId="24" xfId="23" applyNumberFormat="1" applyFont="1" applyBorder="1" applyAlignment="1">
      <alignment horizontal="right" vertical="top"/>
    </xf>
    <xf numFmtId="4" fontId="37" fillId="21" borderId="4" xfId="23" applyNumberFormat="1" applyFont="1" applyFill="1" applyBorder="1" applyAlignment="1">
      <alignment vertical="top"/>
    </xf>
    <xf numFmtId="0" fontId="68" fillId="0" borderId="22" xfId="23" applyFont="1" applyBorder="1" applyAlignment="1">
      <alignment vertical="top"/>
    </xf>
    <xf numFmtId="0" fontId="36" fillId="0" borderId="1" xfId="23" applyFont="1" applyBorder="1" applyAlignment="1">
      <alignment horizontal="center" vertical="center" wrapText="1"/>
    </xf>
    <xf numFmtId="0" fontId="68" fillId="0" borderId="7" xfId="23" applyFont="1" applyBorder="1" applyAlignment="1">
      <alignment horizontal="center"/>
    </xf>
    <xf numFmtId="0" fontId="40" fillId="0" borderId="2" xfId="23" applyFont="1" applyBorder="1" applyAlignment="1">
      <alignment horizontal="center" vertical="center" wrapText="1"/>
    </xf>
    <xf numFmtId="4" fontId="36" fillId="21" borderId="19" xfId="23" applyNumberFormat="1" applyFont="1" applyFill="1" applyBorder="1" applyAlignment="1">
      <alignment vertical="center"/>
    </xf>
    <xf numFmtId="4" fontId="27" fillId="21" borderId="19" xfId="23" applyNumberFormat="1" applyFont="1" applyFill="1" applyBorder="1" applyAlignment="1">
      <alignment vertical="top"/>
    </xf>
    <xf numFmtId="4" fontId="36" fillId="21" borderId="7" xfId="23" applyNumberFormat="1" applyFont="1" applyFill="1" applyBorder="1" applyAlignment="1">
      <alignment vertical="top"/>
    </xf>
    <xf numFmtId="0" fontId="40" fillId="0" borderId="2" xfId="23" applyFont="1" applyBorder="1" applyAlignment="1">
      <alignment horizontal="center" vertical="center"/>
    </xf>
    <xf numFmtId="0" fontId="40" fillId="0" borderId="3" xfId="23" applyFont="1" applyBorder="1" applyAlignment="1">
      <alignment horizontal="center" vertical="center" wrapText="1"/>
    </xf>
    <xf numFmtId="0" fontId="40" fillId="0" borderId="0" xfId="23" applyFont="1" applyAlignment="1">
      <alignment horizontal="center" vertical="center"/>
    </xf>
    <xf numFmtId="0" fontId="37" fillId="0" borderId="0" xfId="33" applyFont="1" applyProtection="1">
      <protection locked="0"/>
    </xf>
    <xf numFmtId="0" fontId="38" fillId="0" borderId="3" xfId="23" applyFont="1" applyBorder="1" applyAlignment="1" applyProtection="1">
      <alignment horizontal="center" vertical="top" wrapText="1"/>
      <protection locked="0"/>
    </xf>
    <xf numFmtId="0" fontId="38" fillId="0" borderId="3" xfId="23" applyFont="1" applyBorder="1" applyAlignment="1" applyProtection="1">
      <alignment horizontal="center"/>
      <protection locked="0"/>
    </xf>
    <xf numFmtId="0" fontId="36" fillId="0" borderId="0" xfId="23" applyFont="1" applyAlignment="1">
      <alignment horizontal="center"/>
    </xf>
    <xf numFmtId="0" fontId="38" fillId="0" borderId="0" xfId="26" applyFont="1" applyAlignment="1">
      <alignment horizontal="center" vertical="center"/>
    </xf>
    <xf numFmtId="0" fontId="92" fillId="0" borderId="0" xfId="0" applyFont="1" applyAlignment="1">
      <alignment horizontal="center"/>
    </xf>
    <xf numFmtId="0" fontId="37" fillId="0" borderId="30" xfId="23" applyFont="1" applyBorder="1" applyAlignment="1">
      <alignment horizontal="center"/>
    </xf>
    <xf numFmtId="0" fontId="37" fillId="0" borderId="30" xfId="23" applyFont="1" applyBorder="1"/>
    <xf numFmtId="0" fontId="37" fillId="0" borderId="3" xfId="33" applyFont="1" applyBorder="1" applyAlignment="1">
      <alignment horizontal="left"/>
    </xf>
    <xf numFmtId="0" fontId="37" fillId="0" borderId="0" xfId="33" applyFont="1" applyAlignment="1">
      <alignment horizontal="left"/>
    </xf>
    <xf numFmtId="0" fontId="36" fillId="0" borderId="0" xfId="23" applyFont="1" applyAlignment="1">
      <alignment horizontal="left"/>
    </xf>
    <xf numFmtId="49" fontId="23" fillId="0" borderId="22" xfId="23" applyNumberFormat="1" applyFont="1" applyBorder="1" applyAlignment="1">
      <alignment horizontal="left" vertical="top" wrapText="1"/>
    </xf>
    <xf numFmtId="0" fontId="67" fillId="0" borderId="2" xfId="23" applyFont="1" applyBorder="1" applyAlignment="1">
      <alignment vertical="center" wrapText="1"/>
    </xf>
    <xf numFmtId="0" fontId="23" fillId="0" borderId="22" xfId="23" applyFont="1" applyBorder="1" applyAlignment="1" applyProtection="1">
      <alignment vertical="center" wrapText="1"/>
      <protection locked="0"/>
    </xf>
    <xf numFmtId="0" fontId="67" fillId="0" borderId="1" xfId="23" applyFont="1" applyBorder="1"/>
    <xf numFmtId="49" fontId="67" fillId="0" borderId="22" xfId="23" applyNumberFormat="1" applyFont="1" applyBorder="1" applyAlignment="1">
      <alignment vertical="center"/>
    </xf>
    <xf numFmtId="0" fontId="67" fillId="0" borderId="22" xfId="23" applyFont="1" applyBorder="1" applyAlignment="1">
      <alignment vertical="center" wrapText="1"/>
    </xf>
    <xf numFmtId="49" fontId="23" fillId="0" borderId="22" xfId="23" applyNumberFormat="1" applyFont="1" applyBorder="1" applyAlignment="1">
      <alignment vertical="center"/>
    </xf>
    <xf numFmtId="0" fontId="67" fillId="0" borderId="22" xfId="23" applyFont="1" applyBorder="1" applyAlignment="1">
      <alignment vertical="center"/>
    </xf>
    <xf numFmtId="49" fontId="67" fillId="0" borderId="22" xfId="23" applyNumberFormat="1" applyFont="1" applyBorder="1" applyAlignment="1">
      <alignment wrapText="1"/>
    </xf>
    <xf numFmtId="49" fontId="36" fillId="0" borderId="22" xfId="23" applyNumberFormat="1" applyFont="1" applyBorder="1" applyAlignment="1">
      <alignment horizontal="right" vertical="top"/>
    </xf>
    <xf numFmtId="49" fontId="27" fillId="0" borderId="22" xfId="23" applyNumberFormat="1" applyFont="1" applyBorder="1" applyAlignment="1">
      <alignment horizontal="right" vertical="top"/>
    </xf>
    <xf numFmtId="0" fontId="38" fillId="0" borderId="0" xfId="23" applyFont="1" applyAlignment="1" applyProtection="1">
      <alignment horizontal="center" vertical="top" wrapText="1"/>
      <protection locked="0"/>
    </xf>
    <xf numFmtId="0" fontId="38" fillId="0" borderId="0" xfId="23" applyFont="1" applyAlignment="1" applyProtection="1">
      <alignment horizontal="left" vertical="top"/>
      <protection locked="0"/>
    </xf>
    <xf numFmtId="0" fontId="38" fillId="0" borderId="3" xfId="23" applyFont="1" applyBorder="1" applyAlignment="1" applyProtection="1">
      <alignment horizontal="left" vertical="top"/>
      <protection locked="0"/>
    </xf>
    <xf numFmtId="0" fontId="38" fillId="0" borderId="3" xfId="23" applyFont="1" applyBorder="1" applyProtection="1">
      <protection locked="0"/>
    </xf>
    <xf numFmtId="0" fontId="37" fillId="0" borderId="18" xfId="23" applyFont="1" applyBorder="1" applyAlignment="1" applyProtection="1">
      <alignment horizontal="left"/>
      <protection locked="0"/>
    </xf>
    <xf numFmtId="0" fontId="37" fillId="0" borderId="30" xfId="23" applyFont="1" applyBorder="1" applyAlignment="1" applyProtection="1">
      <alignment horizontal="left"/>
      <protection locked="0"/>
    </xf>
    <xf numFmtId="0" fontId="38" fillId="0" borderId="0" xfId="23" applyFont="1" applyAlignment="1" applyProtection="1">
      <alignment vertical="top"/>
      <protection locked="0"/>
    </xf>
    <xf numFmtId="0" fontId="38" fillId="0" borderId="21" xfId="23" applyFont="1" applyBorder="1" applyAlignment="1">
      <alignment vertical="top"/>
    </xf>
    <xf numFmtId="4" fontId="38" fillId="21" borderId="21" xfId="23" applyNumberFormat="1" applyFont="1" applyFill="1" applyBorder="1" applyAlignment="1">
      <alignment vertical="top"/>
    </xf>
    <xf numFmtId="0" fontId="38" fillId="0" borderId="21" xfId="23" applyFont="1" applyBorder="1" applyAlignment="1">
      <alignment vertical="top" wrapText="1"/>
    </xf>
    <xf numFmtId="0" fontId="38" fillId="0" borderId="22" xfId="23" applyFont="1" applyBorder="1" applyAlignment="1">
      <alignment vertical="top" wrapText="1"/>
    </xf>
    <xf numFmtId="0" fontId="37" fillId="0" borderId="0" xfId="30" applyFont="1" applyAlignment="1">
      <alignment horizontal="center" vertical="top"/>
    </xf>
    <xf numFmtId="9" fontId="37" fillId="0" borderId="0" xfId="54" applyFont="1" applyAlignment="1">
      <alignment horizontal="left"/>
    </xf>
    <xf numFmtId="0" fontId="37" fillId="0" borderId="0" xfId="33" applyFont="1" applyAlignment="1" applyProtection="1">
      <alignment horizontal="left"/>
      <protection locked="0"/>
    </xf>
    <xf numFmtId="0" fontId="74" fillId="0" borderId="0" xfId="33" applyFont="1" applyAlignment="1" applyProtection="1">
      <alignment horizontal="left"/>
      <protection locked="0"/>
    </xf>
    <xf numFmtId="4" fontId="36" fillId="21" borderId="21" xfId="23" applyNumberFormat="1" applyFont="1" applyFill="1" applyBorder="1" applyAlignment="1">
      <alignment vertical="top"/>
    </xf>
    <xf numFmtId="0" fontId="37" fillId="0" borderId="0" xfId="23" applyFont="1" applyAlignment="1">
      <alignment horizontal="center" vertical="center"/>
    </xf>
    <xf numFmtId="0" fontId="92" fillId="0" borderId="0" xfId="0" applyFont="1" applyAlignment="1">
      <alignment horizontal="center" vertical="center"/>
    </xf>
    <xf numFmtId="0" fontId="38" fillId="0" borderId="0" xfId="23" applyFont="1" applyAlignment="1">
      <alignment horizontal="center" vertical="center"/>
    </xf>
    <xf numFmtId="2" fontId="38" fillId="0" borderId="21" xfId="23" applyNumberFormat="1" applyFont="1" applyBorder="1" applyAlignment="1">
      <alignment horizontal="center"/>
    </xf>
    <xf numFmtId="2" fontId="38" fillId="0" borderId="21" xfId="23" applyNumberFormat="1" applyFont="1" applyBorder="1" applyAlignment="1">
      <alignment horizontal="center" vertical="top"/>
    </xf>
    <xf numFmtId="49" fontId="36" fillId="0" borderId="0" xfId="23" applyNumberFormat="1" applyFont="1" applyAlignment="1" applyProtection="1">
      <alignment horizontal="left"/>
      <protection locked="0"/>
    </xf>
    <xf numFmtId="0" fontId="93" fillId="0" borderId="0" xfId="0" applyFont="1" applyAlignment="1">
      <alignment vertical="center"/>
    </xf>
    <xf numFmtId="0" fontId="37" fillId="0" borderId="0" xfId="23" applyFont="1" applyAlignment="1">
      <alignment vertical="center"/>
    </xf>
    <xf numFmtId="0" fontId="40" fillId="0" borderId="0" xfId="23" applyFont="1" applyAlignment="1" applyProtection="1">
      <alignment vertical="center" wrapText="1"/>
      <protection locked="0"/>
    </xf>
    <xf numFmtId="0" fontId="40" fillId="0" borderId="0" xfId="23" applyFont="1" applyAlignment="1" applyProtection="1">
      <alignment wrapText="1"/>
      <protection locked="0"/>
    </xf>
    <xf numFmtId="0" fontId="31" fillId="0" borderId="0" xfId="23" applyFont="1" applyAlignment="1">
      <alignment horizontal="center"/>
    </xf>
    <xf numFmtId="0" fontId="38" fillId="0" borderId="0" xfId="23" applyFont="1" applyAlignment="1" applyProtection="1">
      <alignment horizontal="center" vertical="center"/>
      <protection locked="0"/>
    </xf>
    <xf numFmtId="0" fontId="36" fillId="0" borderId="0" xfId="23" applyFont="1" applyAlignment="1" applyProtection="1">
      <alignment horizontal="center" vertical="center"/>
      <protection locked="0"/>
    </xf>
    <xf numFmtId="0" fontId="36" fillId="0" borderId="0" xfId="23" applyFont="1" applyAlignment="1" applyProtection="1">
      <alignment horizontal="center"/>
      <protection locked="0"/>
    </xf>
    <xf numFmtId="0" fontId="95" fillId="0" borderId="0" xfId="0" applyFont="1" applyAlignment="1">
      <alignment horizontal="center" vertical="center"/>
    </xf>
    <xf numFmtId="49" fontId="36" fillId="0" borderId="0" xfId="23" applyNumberFormat="1" applyFont="1" applyProtection="1">
      <protection locked="0"/>
    </xf>
    <xf numFmtId="0" fontId="41" fillId="0" borderId="0" xfId="0" applyFont="1" applyAlignment="1">
      <alignment horizontal="center"/>
    </xf>
    <xf numFmtId="0" fontId="41" fillId="0" borderId="0" xfId="23" applyFont="1" applyAlignment="1" applyProtection="1">
      <alignment horizontal="center" vertical="top" wrapText="1"/>
      <protection locked="0"/>
    </xf>
    <xf numFmtId="0" fontId="41" fillId="0" borderId="0" xfId="23" applyFont="1" applyAlignment="1">
      <alignment horizontal="center"/>
    </xf>
    <xf numFmtId="0" fontId="87" fillId="0" borderId="3" xfId="23" applyFont="1" applyBorder="1" applyAlignment="1">
      <alignment horizontal="center"/>
    </xf>
    <xf numFmtId="0" fontId="87" fillId="0" borderId="0" xfId="23" applyFont="1" applyAlignment="1">
      <alignment horizontal="center"/>
    </xf>
    <xf numFmtId="0" fontId="87" fillId="0" borderId="0" xfId="30" applyFont="1" applyAlignment="1">
      <alignment horizontal="center"/>
    </xf>
    <xf numFmtId="0" fontId="37" fillId="0" borderId="30" xfId="23" applyFont="1" applyBorder="1" applyAlignment="1" applyProtection="1">
      <alignment horizontal="center"/>
      <protection locked="0"/>
    </xf>
    <xf numFmtId="0" fontId="37" fillId="0" borderId="30" xfId="30" applyFont="1" applyBorder="1" applyAlignment="1">
      <alignment horizontal="center"/>
    </xf>
    <xf numFmtId="49" fontId="36" fillId="0" borderId="0" xfId="33" applyNumberFormat="1" applyFont="1" applyProtection="1">
      <protection locked="0"/>
    </xf>
    <xf numFmtId="0" fontId="23" fillId="0" borderId="0" xfId="33" applyFont="1"/>
    <xf numFmtId="0" fontId="1" fillId="0" borderId="0" xfId="33" applyFont="1"/>
    <xf numFmtId="0" fontId="36" fillId="0" borderId="0" xfId="33" applyFont="1" applyAlignment="1">
      <alignment horizontal="left"/>
    </xf>
    <xf numFmtId="9" fontId="87" fillId="0" borderId="0" xfId="54" applyFont="1" applyAlignment="1">
      <alignment horizontal="left"/>
    </xf>
    <xf numFmtId="9" fontId="87" fillId="0" borderId="0" xfId="54" applyFont="1" applyAlignment="1">
      <alignment horizontal="center"/>
    </xf>
    <xf numFmtId="0" fontId="42" fillId="0" borderId="1" xfId="23" applyFont="1" applyBorder="1" applyAlignment="1">
      <alignment horizontal="center" vertical="center" wrapText="1"/>
    </xf>
    <xf numFmtId="0" fontId="38" fillId="0" borderId="1" xfId="23" applyFont="1" applyBorder="1" applyAlignment="1">
      <alignment horizontal="center" vertical="center"/>
    </xf>
    <xf numFmtId="0" fontId="38" fillId="0" borderId="0" xfId="55" applyFont="1"/>
    <xf numFmtId="0" fontId="38" fillId="0" borderId="0" xfId="55" applyFont="1" applyAlignment="1">
      <alignment horizontal="left"/>
    </xf>
    <xf numFmtId="0" fontId="38" fillId="0" borderId="0" xfId="56" applyFont="1" applyAlignment="1">
      <alignment horizontal="left"/>
    </xf>
    <xf numFmtId="0" fontId="86" fillId="0" borderId="0" xfId="23" applyFont="1"/>
    <xf numFmtId="0" fontId="41" fillId="0" borderId="0" xfId="23" applyFont="1"/>
    <xf numFmtId="0" fontId="67" fillId="0" borderId="1" xfId="23" applyFont="1" applyBorder="1" applyAlignment="1">
      <alignment horizontal="center"/>
    </xf>
    <xf numFmtId="0" fontId="67" fillId="0" borderId="1" xfId="23" applyFont="1" applyBorder="1" applyAlignment="1">
      <alignment horizontal="left"/>
    </xf>
    <xf numFmtId="4" fontId="67" fillId="0" borderId="1" xfId="23" applyNumberFormat="1" applyFont="1" applyBorder="1"/>
    <xf numFmtId="4" fontId="67" fillId="0" borderId="1" xfId="23" applyNumberFormat="1" applyFont="1" applyBorder="1" applyAlignment="1">
      <alignment horizontal="right"/>
    </xf>
    <xf numFmtId="4" fontId="67" fillId="0" borderId="1" xfId="11" applyNumberFormat="1" applyFont="1" applyFill="1" applyBorder="1" applyAlignment="1"/>
    <xf numFmtId="0" fontId="67" fillId="0" borderId="0" xfId="23" applyFont="1"/>
    <xf numFmtId="4" fontId="42" fillId="0" borderId="1" xfId="11" applyNumberFormat="1" applyFont="1" applyFill="1" applyBorder="1" applyAlignment="1"/>
    <xf numFmtId="4" fontId="42" fillId="0" borderId="1" xfId="23" applyNumberFormat="1" applyFont="1" applyBorder="1" applyAlignment="1">
      <alignment horizontal="right"/>
    </xf>
    <xf numFmtId="0" fontId="38" fillId="0" borderId="1" xfId="23" applyFont="1" applyBorder="1" applyAlignment="1">
      <alignment horizontal="center"/>
    </xf>
    <xf numFmtId="0" fontId="38" fillId="0" borderId="1" xfId="23" applyFont="1" applyBorder="1" applyAlignment="1">
      <alignment vertical="center" wrapText="1"/>
    </xf>
    <xf numFmtId="4" fontId="38" fillId="0" borderId="1" xfId="56" applyNumberFormat="1" applyFont="1" applyBorder="1" applyProtection="1">
      <protection locked="0"/>
    </xf>
    <xf numFmtId="4" fontId="38" fillId="0" borderId="1" xfId="11" applyNumberFormat="1" applyFont="1" applyFill="1" applyBorder="1" applyAlignment="1" applyProtection="1">
      <alignment horizontal="right"/>
    </xf>
    <xf numFmtId="0" fontId="38" fillId="0" borderId="1" xfId="25" applyFont="1" applyBorder="1" applyAlignment="1">
      <alignment vertical="center" wrapText="1"/>
    </xf>
    <xf numFmtId="4" fontId="42" fillId="0" borderId="1" xfId="56" applyNumberFormat="1" applyFont="1" applyBorder="1" applyProtection="1">
      <protection locked="0"/>
    </xf>
    <xf numFmtId="4" fontId="42" fillId="0" borderId="1" xfId="11" applyNumberFormat="1" applyFont="1" applyFill="1" applyBorder="1" applyAlignment="1" applyProtection="1">
      <alignment horizontal="right"/>
    </xf>
    <xf numFmtId="0" fontId="38" fillId="0" borderId="1" xfId="23" applyFont="1" applyBorder="1" applyAlignment="1">
      <alignment wrapText="1"/>
    </xf>
    <xf numFmtId="4" fontId="38" fillId="0" borderId="1" xfId="11" applyNumberFormat="1" applyFont="1" applyFill="1" applyBorder="1" applyAlignment="1" applyProtection="1">
      <protection locked="0"/>
    </xf>
    <xf numFmtId="0" fontId="42" fillId="0" borderId="1" xfId="57" applyFont="1" applyBorder="1"/>
    <xf numFmtId="4" fontId="42" fillId="0" borderId="1" xfId="11" applyNumberFormat="1" applyFont="1" applyFill="1" applyBorder="1" applyAlignment="1" applyProtection="1">
      <protection locked="0"/>
    </xf>
    <xf numFmtId="0" fontId="67" fillId="0" borderId="1" xfId="57" applyFont="1" applyBorder="1"/>
    <xf numFmtId="4" fontId="67" fillId="0" borderId="1" xfId="11" applyNumberFormat="1" applyFont="1" applyFill="1" applyBorder="1" applyAlignment="1" applyProtection="1">
      <protection locked="0"/>
    </xf>
    <xf numFmtId="4" fontId="67" fillId="0" borderId="1" xfId="11" applyNumberFormat="1" applyFont="1" applyFill="1" applyBorder="1" applyAlignment="1" applyProtection="1">
      <alignment horizontal="right"/>
    </xf>
    <xf numFmtId="4" fontId="67" fillId="0" borderId="1" xfId="11" applyNumberFormat="1" applyFont="1" applyFill="1" applyBorder="1" applyAlignment="1" applyProtection="1"/>
    <xf numFmtId="4" fontId="23" fillId="0" borderId="1" xfId="11" applyNumberFormat="1" applyFont="1" applyFill="1" applyBorder="1" applyAlignment="1" applyProtection="1">
      <alignment horizontal="right"/>
    </xf>
    <xf numFmtId="0" fontId="42" fillId="0" borderId="1" xfId="49" applyFont="1" applyBorder="1" applyAlignment="1">
      <alignment horizontal="center"/>
    </xf>
    <xf numFmtId="4" fontId="42" fillId="0" borderId="1" xfId="49" applyNumberFormat="1" applyFont="1" applyBorder="1" applyProtection="1">
      <protection locked="0"/>
    </xf>
    <xf numFmtId="4" fontId="42" fillId="0" borderId="1" xfId="49" applyNumberFormat="1" applyFont="1" applyBorder="1" applyAlignment="1">
      <alignment horizontal="right"/>
    </xf>
    <xf numFmtId="4" fontId="42" fillId="0" borderId="1" xfId="14" applyNumberFormat="1" applyFont="1" applyFill="1" applyBorder="1" applyAlignment="1"/>
    <xf numFmtId="0" fontId="38" fillId="0" borderId="1" xfId="49" applyFont="1" applyBorder="1" applyAlignment="1">
      <alignment horizontal="center"/>
    </xf>
    <xf numFmtId="0" fontId="38" fillId="0" borderId="1" xfId="23" applyFont="1" applyBorder="1"/>
    <xf numFmtId="4" fontId="38" fillId="0" borderId="1" xfId="56" applyNumberFormat="1" applyFont="1" applyBorder="1" applyAlignment="1">
      <alignment horizontal="right"/>
    </xf>
    <xf numFmtId="4" fontId="42" fillId="0" borderId="1" xfId="56" applyNumberFormat="1" applyFont="1" applyBorder="1" applyAlignment="1" applyProtection="1">
      <alignment horizontal="right"/>
      <protection locked="0"/>
    </xf>
    <xf numFmtId="4" fontId="42" fillId="0" borderId="1" xfId="56" applyNumberFormat="1" applyFont="1" applyBorder="1" applyAlignment="1">
      <alignment horizontal="right"/>
    </xf>
    <xf numFmtId="0" fontId="42" fillId="0" borderId="1" xfId="23" applyFont="1" applyBorder="1" applyAlignment="1">
      <alignment horizontal="left"/>
    </xf>
    <xf numFmtId="4" fontId="42" fillId="0" borderId="1" xfId="49" applyNumberFormat="1" applyFont="1" applyBorder="1" applyAlignment="1" applyProtection="1">
      <alignment horizontal="right"/>
      <protection locked="0"/>
    </xf>
    <xf numFmtId="4" fontId="67" fillId="0" borderId="1" xfId="57" applyNumberFormat="1" applyFont="1" applyBorder="1" applyAlignment="1">
      <alignment horizontal="right"/>
    </xf>
    <xf numFmtId="4" fontId="38" fillId="0" borderId="1" xfId="23" applyNumberFormat="1" applyFont="1" applyBorder="1" applyAlignment="1" applyProtection="1">
      <alignment horizontal="right"/>
      <protection locked="0"/>
    </xf>
    <xf numFmtId="4" fontId="38" fillId="0" borderId="1" xfId="23" applyNumberFormat="1" applyFont="1" applyBorder="1" applyAlignment="1">
      <alignment horizontal="right"/>
    </xf>
    <xf numFmtId="0" fontId="67" fillId="0" borderId="1" xfId="23" applyFont="1" applyBorder="1" applyAlignment="1">
      <alignment horizontal="right"/>
    </xf>
    <xf numFmtId="4" fontId="67" fillId="0" borderId="1" xfId="11" applyNumberFormat="1" applyFont="1" applyFill="1" applyBorder="1" applyAlignment="1">
      <alignment horizontal="right"/>
    </xf>
    <xf numFmtId="0" fontId="38" fillId="0" borderId="1" xfId="58" applyFont="1" applyBorder="1"/>
    <xf numFmtId="4" fontId="38" fillId="0" borderId="1" xfId="11" applyNumberFormat="1" applyFont="1" applyFill="1" applyBorder="1" applyAlignment="1" applyProtection="1">
      <alignment horizontal="right"/>
      <protection locked="0"/>
    </xf>
    <xf numFmtId="4" fontId="38" fillId="0" borderId="1" xfId="11" applyNumberFormat="1" applyFont="1" applyFill="1" applyBorder="1" applyAlignment="1">
      <alignment horizontal="right"/>
    </xf>
    <xf numFmtId="0" fontId="42" fillId="0" borderId="0" xfId="23" applyFont="1" applyAlignment="1">
      <alignment horizontal="right"/>
    </xf>
    <xf numFmtId="4" fontId="42" fillId="0" borderId="1" xfId="11" applyNumberFormat="1" applyFont="1" applyFill="1" applyBorder="1" applyAlignment="1">
      <alignment horizontal="right"/>
    </xf>
    <xf numFmtId="4" fontId="42" fillId="0" borderId="1" xfId="11" applyNumberFormat="1" applyFont="1" applyFill="1" applyBorder="1" applyAlignment="1" applyProtection="1">
      <alignment horizontal="right"/>
      <protection locked="0"/>
    </xf>
    <xf numFmtId="4" fontId="38" fillId="0" borderId="1" xfId="57" applyNumberFormat="1" applyFont="1" applyBorder="1" applyAlignment="1" applyProtection="1">
      <alignment horizontal="right"/>
      <protection locked="0"/>
    </xf>
    <xf numFmtId="4" fontId="38" fillId="0" borderId="1" xfId="57" applyNumberFormat="1" applyFont="1" applyBorder="1" applyAlignment="1">
      <alignment horizontal="right"/>
    </xf>
    <xf numFmtId="4" fontId="42" fillId="0" borderId="1" xfId="57" applyNumberFormat="1" applyFont="1" applyBorder="1" applyAlignment="1" applyProtection="1">
      <alignment horizontal="right"/>
      <protection locked="0"/>
    </xf>
    <xf numFmtId="4" fontId="42" fillId="0" borderId="1" xfId="57" applyNumberFormat="1" applyFont="1" applyBorder="1" applyAlignment="1">
      <alignment horizontal="right"/>
    </xf>
    <xf numFmtId="4" fontId="42" fillId="0" borderId="1" xfId="11" applyNumberFormat="1" applyFont="1" applyFill="1" applyBorder="1" applyAlignment="1" applyProtection="1">
      <alignment horizontal="right" vertical="center"/>
      <protection locked="0"/>
    </xf>
    <xf numFmtId="4" fontId="42" fillId="0" borderId="1" xfId="11" applyNumberFormat="1" applyFont="1" applyFill="1" applyBorder="1" applyAlignment="1">
      <alignment horizontal="right" vertical="center"/>
    </xf>
    <xf numFmtId="0" fontId="42" fillId="0" borderId="1" xfId="23" applyFont="1" applyBorder="1" applyAlignment="1">
      <alignment horizontal="center" wrapText="1"/>
    </xf>
    <xf numFmtId="0" fontId="42" fillId="0" borderId="1" xfId="57" applyFont="1" applyBorder="1" applyAlignment="1">
      <alignment horizontal="left"/>
    </xf>
    <xf numFmtId="0" fontId="38" fillId="0" borderId="1" xfId="23" applyFont="1" applyBorder="1" applyAlignment="1">
      <alignment horizontal="left" vertical="center" wrapText="1"/>
    </xf>
    <xf numFmtId="0" fontId="41" fillId="0" borderId="1" xfId="57" applyFont="1" applyBorder="1" applyAlignment="1">
      <alignment horizontal="left"/>
    </xf>
    <xf numFmtId="4" fontId="41" fillId="0" borderId="1" xfId="11" applyNumberFormat="1" applyFont="1" applyFill="1" applyBorder="1" applyAlignment="1" applyProtection="1">
      <alignment horizontal="right"/>
      <protection locked="0"/>
    </xf>
    <xf numFmtId="4" fontId="41" fillId="0" borderId="1" xfId="11" applyNumberFormat="1" applyFont="1" applyFill="1" applyBorder="1" applyAlignment="1">
      <alignment horizontal="right"/>
    </xf>
    <xf numFmtId="0" fontId="38" fillId="0" borderId="1" xfId="57" applyFont="1" applyBorder="1" applyAlignment="1">
      <alignment horizontal="left"/>
    </xf>
    <xf numFmtId="0" fontId="38" fillId="0" borderId="1" xfId="57" applyFont="1" applyBorder="1"/>
    <xf numFmtId="0" fontId="38" fillId="0" borderId="1" xfId="57" applyFont="1" applyBorder="1" applyAlignment="1">
      <alignment horizontal="left" vertical="center"/>
    </xf>
    <xf numFmtId="0" fontId="38" fillId="0" borderId="1" xfId="57" applyFont="1" applyBorder="1" applyAlignment="1">
      <alignment horizontal="center"/>
    </xf>
    <xf numFmtId="0" fontId="42" fillId="0" borderId="1" xfId="57" applyFont="1" applyBorder="1" applyAlignment="1">
      <alignment horizontal="center"/>
    </xf>
    <xf numFmtId="0" fontId="67" fillId="0" borderId="1" xfId="57" applyFont="1" applyBorder="1" applyAlignment="1">
      <alignment horizontal="center"/>
    </xf>
    <xf numFmtId="4" fontId="67" fillId="0" borderId="1" xfId="11" applyNumberFormat="1" applyFont="1" applyFill="1" applyBorder="1" applyAlignment="1" applyProtection="1">
      <alignment horizontal="right"/>
      <protection locked="0"/>
    </xf>
    <xf numFmtId="4" fontId="38" fillId="0" borderId="1" xfId="49" applyNumberFormat="1" applyFont="1" applyBorder="1" applyAlignment="1" applyProtection="1">
      <alignment horizontal="right"/>
      <protection locked="0"/>
    </xf>
    <xf numFmtId="4" fontId="38" fillId="0" borderId="1" xfId="49" applyNumberFormat="1" applyFont="1" applyBorder="1" applyAlignment="1">
      <alignment horizontal="right"/>
    </xf>
    <xf numFmtId="0" fontId="38" fillId="0" borderId="1" xfId="1" applyFont="1" applyBorder="1"/>
    <xf numFmtId="4" fontId="67" fillId="0" borderId="1" xfId="56" applyNumberFormat="1" applyFont="1" applyBorder="1" applyAlignment="1" applyProtection="1">
      <alignment horizontal="right"/>
      <protection locked="0"/>
    </xf>
    <xf numFmtId="4" fontId="67" fillId="0" borderId="1" xfId="56" applyNumberFormat="1" applyFont="1" applyBorder="1" applyAlignment="1">
      <alignment horizontal="right"/>
    </xf>
    <xf numFmtId="0" fontId="67" fillId="0" borderId="1" xfId="56" applyFont="1" applyBorder="1" applyAlignment="1">
      <alignment horizontal="center"/>
    </xf>
    <xf numFmtId="4" fontId="67" fillId="0" borderId="1" xfId="11" applyNumberFormat="1" applyFont="1" applyFill="1" applyBorder="1"/>
    <xf numFmtId="4" fontId="67" fillId="0" borderId="1" xfId="11" applyNumberFormat="1" applyFont="1" applyFill="1" applyBorder="1" applyProtection="1">
      <protection locked="0"/>
    </xf>
    <xf numFmtId="0" fontId="38" fillId="0" borderId="1" xfId="23" applyFont="1" applyBorder="1" applyAlignment="1">
      <alignment horizontal="left"/>
    </xf>
    <xf numFmtId="4" fontId="23" fillId="0" borderId="1" xfId="23" applyNumberFormat="1" applyFont="1" applyBorder="1" applyProtection="1">
      <protection locked="0"/>
    </xf>
    <xf numFmtId="4" fontId="67" fillId="0" borderId="1" xfId="23" applyNumberFormat="1" applyFont="1" applyBorder="1" applyProtection="1">
      <protection locked="0"/>
    </xf>
    <xf numFmtId="165" fontId="67" fillId="0" borderId="1" xfId="11" applyFont="1" applyFill="1" applyBorder="1"/>
    <xf numFmtId="0" fontId="67" fillId="0" borderId="1" xfId="11" applyNumberFormat="1" applyFont="1" applyFill="1" applyBorder="1"/>
    <xf numFmtId="165" fontId="38" fillId="0" borderId="1" xfId="11" applyFont="1" applyFill="1" applyBorder="1" applyAlignment="1">
      <alignment horizontal="center"/>
    </xf>
    <xf numFmtId="165" fontId="38" fillId="0" borderId="0" xfId="11" applyFont="1" applyFill="1"/>
    <xf numFmtId="0" fontId="2" fillId="0" borderId="0" xfId="23" applyAlignment="1">
      <alignment vertical="top" wrapText="1"/>
    </xf>
    <xf numFmtId="0" fontId="70" fillId="0" borderId="0" xfId="56" applyFont="1" applyAlignment="1">
      <alignment horizontal="left" vertical="center"/>
    </xf>
    <xf numFmtId="0" fontId="67" fillId="0" borderId="0" xfId="58" applyFont="1"/>
    <xf numFmtId="165" fontId="38" fillId="0" borderId="0" xfId="11" applyFont="1" applyFill="1" applyAlignment="1">
      <alignment horizontal="center"/>
    </xf>
    <xf numFmtId="0" fontId="86" fillId="0" borderId="1" xfId="23" applyFont="1" applyBorder="1" applyAlignment="1">
      <alignment horizontal="center" vertical="center"/>
    </xf>
    <xf numFmtId="0" fontId="41" fillId="0" borderId="1" xfId="56" applyFont="1" applyBorder="1" applyAlignment="1">
      <alignment horizontal="center" vertical="center" wrapText="1"/>
    </xf>
    <xf numFmtId="0" fontId="96" fillId="0" borderId="1" xfId="23" applyFont="1" applyBorder="1" applyAlignment="1">
      <alignment horizontal="center" vertical="center"/>
    </xf>
    <xf numFmtId="4" fontId="38" fillId="0" borderId="1" xfId="11" applyNumberFormat="1" applyFont="1" applyFill="1" applyBorder="1" applyProtection="1">
      <protection locked="0"/>
    </xf>
    <xf numFmtId="4" fontId="97" fillId="0" borderId="1" xfId="23" applyNumberFormat="1" applyFont="1" applyBorder="1"/>
    <xf numFmtId="0" fontId="38" fillId="0" borderId="1" xfId="23" applyFont="1" applyBorder="1" applyAlignment="1">
      <alignment vertical="center"/>
    </xf>
    <xf numFmtId="4" fontId="38" fillId="0" borderId="1" xfId="11" applyNumberFormat="1" applyFont="1" applyFill="1" applyBorder="1"/>
    <xf numFmtId="14" fontId="38" fillId="0" borderId="1" xfId="23" applyNumberFormat="1" applyFont="1" applyBorder="1" applyAlignment="1">
      <alignment horizontal="center" vertical="center"/>
    </xf>
    <xf numFmtId="0" fontId="38" fillId="0" borderId="20" xfId="23" applyFont="1" applyBorder="1" applyAlignment="1">
      <alignment vertical="center"/>
    </xf>
    <xf numFmtId="16" fontId="38" fillId="0" borderId="1" xfId="23" applyNumberFormat="1" applyFont="1" applyBorder="1" applyAlignment="1">
      <alignment horizontal="center" vertical="center"/>
    </xf>
    <xf numFmtId="4" fontId="38" fillId="0" borderId="1" xfId="11" applyNumberFormat="1" applyFont="1" applyFill="1" applyBorder="1" applyAlignment="1"/>
    <xf numFmtId="0" fontId="42" fillId="0" borderId="5" xfId="23" applyFont="1" applyBorder="1" applyAlignment="1">
      <alignment vertical="center"/>
    </xf>
    <xf numFmtId="4" fontId="38" fillId="0" borderId="1" xfId="23" applyNumberFormat="1" applyFont="1" applyBorder="1"/>
    <xf numFmtId="0" fontId="2" fillId="0" borderId="0" xfId="23" applyAlignment="1">
      <alignment wrapText="1"/>
    </xf>
    <xf numFmtId="0" fontId="98" fillId="0" borderId="0" xfId="50" applyFont="1" applyAlignment="1">
      <alignment horizontal="left" vertical="center" wrapText="1"/>
    </xf>
    <xf numFmtId="1" fontId="67" fillId="0" borderId="0" xfId="23" applyNumberFormat="1" applyFont="1" applyAlignment="1">
      <alignment horizontal="center"/>
    </xf>
    <xf numFmtId="4" fontId="42" fillId="0" borderId="0" xfId="11" applyNumberFormat="1" applyFont="1" applyFill="1" applyBorder="1"/>
    <xf numFmtId="165" fontId="38" fillId="0" borderId="0" xfId="11" applyFont="1" applyFill="1" applyBorder="1"/>
    <xf numFmtId="1" fontId="86" fillId="0" borderId="1" xfId="23" applyNumberFormat="1" applyFont="1" applyBorder="1" applyAlignment="1">
      <alignment horizontal="center"/>
    </xf>
    <xf numFmtId="4" fontId="38" fillId="0" borderId="1" xfId="23" applyNumberFormat="1" applyFont="1" applyBorder="1" applyAlignment="1">
      <alignment horizontal="left"/>
    </xf>
    <xf numFmtId="4" fontId="38" fillId="0" borderId="1" xfId="11" applyNumberFormat="1" applyFont="1" applyFill="1" applyBorder="1" applyAlignment="1" applyProtection="1">
      <alignment horizontal="left"/>
    </xf>
    <xf numFmtId="0" fontId="67" fillId="0" borderId="1" xfId="23" applyFont="1" applyBorder="1" applyAlignment="1">
      <alignment wrapText="1"/>
    </xf>
    <xf numFmtId="4" fontId="38" fillId="0" borderId="1" xfId="58" applyNumberFormat="1" applyFont="1" applyBorder="1" applyAlignment="1" applyProtection="1">
      <alignment horizontal="right"/>
      <protection locked="0"/>
    </xf>
    <xf numFmtId="0" fontId="38" fillId="0" borderId="0" xfId="57" applyFont="1"/>
    <xf numFmtId="4" fontId="38" fillId="0" borderId="0" xfId="11" applyNumberFormat="1" applyFont="1" applyFill="1" applyBorder="1"/>
    <xf numFmtId="1" fontId="41" fillId="0" borderId="0" xfId="23" applyNumberFormat="1" applyFont="1" applyAlignment="1">
      <alignment horizontal="center"/>
    </xf>
    <xf numFmtId="0" fontId="67" fillId="0" borderId="1" xfId="58" applyFont="1" applyBorder="1" applyAlignment="1">
      <alignment horizontal="center" vertical="center"/>
    </xf>
    <xf numFmtId="0" fontId="67" fillId="0" borderId="1" xfId="1" applyFont="1" applyBorder="1" applyAlignment="1">
      <alignment wrapText="1"/>
    </xf>
    <xf numFmtId="4" fontId="43" fillId="0" borderId="1" xfId="11" applyNumberFormat="1" applyFont="1" applyFill="1" applyBorder="1" applyAlignment="1" applyProtection="1">
      <alignment horizontal="right"/>
    </xf>
    <xf numFmtId="0" fontId="41" fillId="0" borderId="1" xfId="58" applyFont="1" applyBorder="1" applyAlignment="1">
      <alignment horizontal="center"/>
    </xf>
    <xf numFmtId="0" fontId="92" fillId="0" borderId="1" xfId="23" applyFont="1" applyBorder="1"/>
    <xf numFmtId="4" fontId="41" fillId="0" borderId="1" xfId="58" applyNumberFormat="1" applyFont="1" applyBorder="1" applyAlignment="1" applyProtection="1">
      <alignment horizontal="right"/>
      <protection locked="0"/>
    </xf>
    <xf numFmtId="4" fontId="86" fillId="0" borderId="1" xfId="58" applyNumberFormat="1" applyFont="1" applyBorder="1" applyAlignment="1">
      <alignment horizontal="right"/>
    </xf>
    <xf numFmtId="0" fontId="38" fillId="0" borderId="1" xfId="58" applyFont="1" applyBorder="1" applyAlignment="1">
      <alignment horizontal="center" vertical="center"/>
    </xf>
    <xf numFmtId="0" fontId="38" fillId="0" borderId="1" xfId="58" applyFont="1" applyBorder="1" applyAlignment="1">
      <alignment vertical="center"/>
    </xf>
    <xf numFmtId="4" fontId="40" fillId="0" borderId="1" xfId="58" applyNumberFormat="1" applyFont="1" applyBorder="1" applyAlignment="1">
      <alignment horizontal="right"/>
    </xf>
    <xf numFmtId="0" fontId="38" fillId="0" borderId="1" xfId="25" applyFont="1" applyBorder="1" applyAlignment="1">
      <alignment vertical="center"/>
    </xf>
    <xf numFmtId="0" fontId="42" fillId="0" borderId="1" xfId="58" applyFont="1" applyBorder="1" applyAlignment="1">
      <alignment horizontal="center"/>
    </xf>
    <xf numFmtId="0" fontId="42" fillId="0" borderId="1" xfId="1" applyFont="1" applyBorder="1" applyAlignment="1">
      <alignment wrapText="1"/>
    </xf>
    <xf numFmtId="0" fontId="92" fillId="0" borderId="1" xfId="58" applyFont="1" applyBorder="1"/>
    <xf numFmtId="0" fontId="42" fillId="0" borderId="1" xfId="49" applyFont="1" applyBorder="1" applyAlignment="1">
      <alignment wrapText="1"/>
    </xf>
    <xf numFmtId="1" fontId="67" fillId="0" borderId="1" xfId="23" applyNumberFormat="1" applyFont="1" applyBorder="1" applyAlignment="1">
      <alignment horizontal="center"/>
    </xf>
    <xf numFmtId="0" fontId="67" fillId="0" borderId="1" xfId="49" applyFont="1" applyBorder="1"/>
    <xf numFmtId="4" fontId="43" fillId="0" borderId="1" xfId="11" applyNumberFormat="1" applyFont="1" applyFill="1" applyBorder="1" applyAlignment="1" applyProtection="1"/>
    <xf numFmtId="1" fontId="41" fillId="0" borderId="1" xfId="23" applyNumberFormat="1" applyFont="1" applyBorder="1" applyAlignment="1">
      <alignment horizontal="center"/>
    </xf>
    <xf numFmtId="1" fontId="41" fillId="0" borderId="1" xfId="23" applyNumberFormat="1" applyFont="1" applyBorder="1"/>
    <xf numFmtId="4" fontId="41" fillId="0" borderId="1" xfId="12" applyNumberFormat="1" applyFont="1" applyFill="1" applyBorder="1" applyAlignment="1" applyProtection="1">
      <alignment horizontal="right"/>
      <protection locked="0"/>
    </xf>
    <xf numFmtId="4" fontId="86" fillId="0" borderId="1" xfId="12" applyNumberFormat="1" applyFont="1" applyFill="1" applyBorder="1" applyAlignment="1" applyProtection="1">
      <alignment horizontal="right"/>
    </xf>
    <xf numFmtId="1" fontId="42" fillId="0" borderId="1" xfId="23" applyNumberFormat="1" applyFont="1" applyBorder="1" applyAlignment="1">
      <alignment horizontal="center"/>
    </xf>
    <xf numFmtId="0" fontId="42" fillId="0" borderId="1" xfId="56" applyFont="1" applyBorder="1"/>
    <xf numFmtId="1" fontId="38" fillId="0" borderId="1" xfId="23" applyNumberFormat="1" applyFont="1" applyBorder="1" applyAlignment="1">
      <alignment horizontal="center"/>
    </xf>
    <xf numFmtId="4" fontId="38" fillId="0" borderId="1" xfId="12" applyNumberFormat="1" applyFont="1" applyFill="1" applyBorder="1" applyAlignment="1" applyProtection="1">
      <alignment horizontal="right"/>
      <protection locked="0"/>
    </xf>
    <xf numFmtId="4" fontId="40" fillId="0" borderId="1" xfId="12" applyNumberFormat="1" applyFont="1" applyFill="1" applyBorder="1" applyAlignment="1" applyProtection="1">
      <alignment horizontal="right"/>
    </xf>
    <xf numFmtId="1" fontId="38" fillId="0" borderId="1" xfId="23" applyNumberFormat="1" applyFont="1" applyBorder="1"/>
    <xf numFmtId="0" fontId="42" fillId="0" borderId="1" xfId="56" applyFont="1" applyBorder="1" applyAlignment="1">
      <alignment horizontal="center"/>
    </xf>
    <xf numFmtId="0" fontId="38" fillId="0" borderId="1" xfId="56" applyFont="1" applyBorder="1" applyAlignment="1">
      <alignment horizontal="center"/>
    </xf>
    <xf numFmtId="165" fontId="67" fillId="0" borderId="1" xfId="11" applyFont="1" applyFill="1" applyBorder="1" applyAlignment="1">
      <alignment horizontal="center"/>
    </xf>
    <xf numFmtId="0" fontId="67" fillId="0" borderId="1" xfId="11" applyNumberFormat="1" applyFont="1" applyFill="1" applyBorder="1" applyAlignment="1">
      <alignment horizontal="left"/>
    </xf>
    <xf numFmtId="4" fontId="43" fillId="0" borderId="1" xfId="11" applyNumberFormat="1" applyFont="1" applyFill="1" applyBorder="1" applyAlignment="1">
      <alignment horizontal="right"/>
    </xf>
    <xf numFmtId="3" fontId="67" fillId="0" borderId="1" xfId="11" applyNumberFormat="1" applyFont="1" applyFill="1" applyBorder="1" applyAlignment="1"/>
    <xf numFmtId="0" fontId="70" fillId="0" borderId="30" xfId="56" applyFont="1" applyBorder="1" applyAlignment="1">
      <alignment horizontal="left" vertical="center"/>
    </xf>
    <xf numFmtId="0" fontId="67" fillId="0" borderId="0" xfId="51" applyFont="1"/>
    <xf numFmtId="0" fontId="42" fillId="0" borderId="0" xfId="56" applyFont="1"/>
    <xf numFmtId="0" fontId="41" fillId="0" borderId="0" xfId="51" applyFont="1" applyAlignment="1">
      <alignment horizontal="left"/>
    </xf>
    <xf numFmtId="0" fontId="38" fillId="0" borderId="7" xfId="58" applyFont="1" applyBorder="1" applyAlignment="1">
      <alignment wrapText="1"/>
    </xf>
    <xf numFmtId="4" fontId="40" fillId="0" borderId="1" xfId="56" applyNumberFormat="1" applyFont="1" applyBorder="1" applyAlignment="1">
      <alignment horizontal="right"/>
    </xf>
    <xf numFmtId="4" fontId="40" fillId="0" borderId="1" xfId="11" applyNumberFormat="1" applyFont="1" applyFill="1" applyBorder="1" applyAlignment="1" applyProtection="1">
      <alignment horizontal="right"/>
    </xf>
    <xf numFmtId="0" fontId="40" fillId="0" borderId="1" xfId="58" applyFont="1" applyBorder="1" applyAlignment="1">
      <alignment wrapText="1"/>
    </xf>
    <xf numFmtId="0" fontId="21" fillId="0" borderId="17" xfId="58" applyFont="1" applyBorder="1" applyAlignment="1">
      <alignment horizontal="center" vertical="center"/>
    </xf>
    <xf numFmtId="0" fontId="37" fillId="0" borderId="19" xfId="23" applyFont="1" applyBorder="1" applyAlignment="1">
      <alignment horizontal="center" vertical="center"/>
    </xf>
    <xf numFmtId="0" fontId="21" fillId="0" borderId="22" xfId="58" applyFont="1" applyBorder="1" applyAlignment="1">
      <alignment horizontal="center"/>
    </xf>
    <xf numFmtId="0" fontId="36" fillId="0" borderId="32" xfId="58" applyFont="1" applyBorder="1" applyAlignment="1">
      <alignment horizontal="center" wrapText="1"/>
    </xf>
    <xf numFmtId="0" fontId="38" fillId="0" borderId="36" xfId="23" applyFont="1" applyBorder="1"/>
    <xf numFmtId="0" fontId="21" fillId="0" borderId="22" xfId="58" applyFont="1" applyBorder="1" applyAlignment="1">
      <alignment horizontal="center" vertical="center"/>
    </xf>
    <xf numFmtId="0" fontId="27" fillId="0" borderId="0" xfId="58" applyFont="1" applyAlignment="1">
      <alignment horizontal="center" vertical="center"/>
    </xf>
    <xf numFmtId="0" fontId="68" fillId="0" borderId="23" xfId="23" applyFont="1" applyBorder="1" applyAlignment="1">
      <alignment horizontal="center" vertical="center"/>
    </xf>
    <xf numFmtId="0" fontId="31" fillId="0" borderId="22" xfId="58" applyFont="1" applyBorder="1" applyAlignment="1">
      <alignment horizontal="center"/>
    </xf>
    <xf numFmtId="0" fontId="38" fillId="0" borderId="0" xfId="58" applyFont="1" applyAlignment="1">
      <alignment horizontal="center"/>
    </xf>
    <xf numFmtId="0" fontId="37" fillId="0" borderId="0" xfId="58" applyFont="1"/>
    <xf numFmtId="0" fontId="38" fillId="0" borderId="23" xfId="58" applyFont="1" applyBorder="1" applyAlignment="1">
      <alignment horizontal="center"/>
    </xf>
    <xf numFmtId="0" fontId="31" fillId="0" borderId="22" xfId="58" applyFont="1" applyBorder="1" applyAlignment="1">
      <alignment horizontal="center" vertical="center"/>
    </xf>
    <xf numFmtId="0" fontId="36" fillId="0" borderId="0" xfId="52" applyFont="1" applyAlignment="1">
      <alignment horizontal="center" vertical="center" wrapText="1"/>
    </xf>
    <xf numFmtId="0" fontId="67" fillId="0" borderId="23" xfId="58" applyFont="1" applyBorder="1" applyAlignment="1">
      <alignment horizontal="center" vertical="center"/>
    </xf>
    <xf numFmtId="0" fontId="23" fillId="0" borderId="23" xfId="58" applyFont="1" applyBorder="1"/>
    <xf numFmtId="4" fontId="67" fillId="0" borderId="1" xfId="49" applyNumberFormat="1" applyFont="1" applyBorder="1" applyAlignment="1">
      <alignment horizontal="right"/>
    </xf>
    <xf numFmtId="0" fontId="38" fillId="0" borderId="1" xfId="58" applyFont="1" applyBorder="1" applyAlignment="1">
      <alignment horizontal="left"/>
    </xf>
    <xf numFmtId="0" fontId="38" fillId="0" borderId="1" xfId="25" applyFont="1" applyBorder="1"/>
    <xf numFmtId="4" fontId="42" fillId="0" borderId="1" xfId="23" applyNumberFormat="1" applyFont="1" applyBorder="1" applyAlignment="1" applyProtection="1">
      <alignment horizontal="right"/>
      <protection locked="0"/>
    </xf>
    <xf numFmtId="4" fontId="67" fillId="0" borderId="1" xfId="23" applyNumberFormat="1" applyFont="1" applyBorder="1" applyAlignment="1" applyProtection="1">
      <alignment horizontal="right"/>
      <protection locked="0"/>
    </xf>
    <xf numFmtId="0" fontId="67" fillId="0" borderId="1" xfId="1" applyFont="1" applyBorder="1"/>
    <xf numFmtId="0" fontId="67" fillId="0" borderId="1" xfId="1" applyFont="1" applyBorder="1" applyAlignment="1">
      <alignment horizontal="left"/>
    </xf>
    <xf numFmtId="4" fontId="67" fillId="0" borderId="1" xfId="1" applyNumberFormat="1" applyFont="1" applyBorder="1" applyAlignment="1">
      <alignment horizontal="right"/>
    </xf>
    <xf numFmtId="0" fontId="38" fillId="0" borderId="1" xfId="1" applyFont="1" applyBorder="1" applyAlignment="1">
      <alignment horizontal="center"/>
    </xf>
    <xf numFmtId="0" fontId="38" fillId="0" borderId="1" xfId="1" applyFont="1" applyBorder="1" applyAlignment="1">
      <alignment horizontal="left"/>
    </xf>
    <xf numFmtId="0" fontId="67" fillId="0" borderId="1" xfId="49" applyFont="1" applyBorder="1" applyAlignment="1">
      <alignment horizontal="center"/>
    </xf>
    <xf numFmtId="3" fontId="38" fillId="0" borderId="1" xfId="57" applyNumberFormat="1" applyFont="1" applyBorder="1"/>
    <xf numFmtId="3" fontId="67" fillId="0" borderId="1" xfId="1" applyNumberFormat="1" applyFont="1" applyBorder="1"/>
    <xf numFmtId="3" fontId="42" fillId="0" borderId="1" xfId="1" applyNumberFormat="1" applyFont="1" applyBorder="1"/>
    <xf numFmtId="3" fontId="38" fillId="0" borderId="1" xfId="1" applyNumberFormat="1" applyFont="1" applyBorder="1"/>
    <xf numFmtId="3" fontId="42" fillId="0" borderId="1" xfId="23" applyNumberFormat="1" applyFont="1" applyBorder="1"/>
    <xf numFmtId="3" fontId="42" fillId="0" borderId="1" xfId="57" applyNumberFormat="1" applyFont="1" applyBorder="1"/>
    <xf numFmtId="3" fontId="38" fillId="0" borderId="1" xfId="23" applyNumberFormat="1" applyFont="1" applyBorder="1"/>
    <xf numFmtId="3" fontId="67" fillId="0" borderId="1" xfId="23" applyNumberFormat="1" applyFont="1" applyBorder="1"/>
    <xf numFmtId="4" fontId="67" fillId="0" borderId="1" xfId="49" applyNumberFormat="1" applyFont="1" applyBorder="1" applyAlignment="1" applyProtection="1">
      <alignment horizontal="right"/>
      <protection locked="0"/>
    </xf>
    <xf numFmtId="4" fontId="67" fillId="0" borderId="1" xfId="49" applyNumberFormat="1" applyFont="1" applyBorder="1"/>
    <xf numFmtId="4" fontId="67" fillId="0" borderId="1" xfId="15" applyNumberFormat="1" applyFont="1" applyFill="1" applyBorder="1" applyAlignment="1">
      <alignment horizontal="right"/>
    </xf>
    <xf numFmtId="2" fontId="67" fillId="0" borderId="1" xfId="15" applyNumberFormat="1" applyFont="1" applyFill="1" applyBorder="1" applyAlignment="1">
      <alignment horizontal="center"/>
    </xf>
    <xf numFmtId="165" fontId="38" fillId="0" borderId="1" xfId="11" applyFont="1" applyFill="1" applyBorder="1"/>
    <xf numFmtId="2" fontId="38" fillId="0" borderId="1" xfId="11" applyNumberFormat="1" applyFont="1" applyFill="1" applyBorder="1"/>
    <xf numFmtId="0" fontId="67" fillId="0" borderId="0" xfId="23" applyFont="1" applyAlignment="1">
      <alignment horizontal="center"/>
    </xf>
    <xf numFmtId="0" fontId="67" fillId="0" borderId="0" xfId="49" applyFont="1"/>
    <xf numFmtId="0" fontId="67" fillId="0" borderId="3" xfId="23" applyFont="1" applyBorder="1" applyAlignment="1">
      <alignment horizontal="center"/>
    </xf>
    <xf numFmtId="0" fontId="67" fillId="0" borderId="3" xfId="23" applyFont="1" applyBorder="1"/>
    <xf numFmtId="0" fontId="23" fillId="0" borderId="3" xfId="23" applyFont="1" applyBorder="1"/>
    <xf numFmtId="4" fontId="38" fillId="0" borderId="1" xfId="23" applyNumberFormat="1" applyFont="1" applyBorder="1" applyProtection="1">
      <protection locked="0"/>
    </xf>
    <xf numFmtId="0" fontId="38" fillId="0" borderId="3" xfId="23" applyFont="1" applyBorder="1" applyAlignment="1">
      <alignment horizontal="center"/>
    </xf>
    <xf numFmtId="0" fontId="38" fillId="0" borderId="3" xfId="23" applyFont="1" applyBorder="1"/>
    <xf numFmtId="165" fontId="38" fillId="0" borderId="3" xfId="11" applyFont="1" applyFill="1" applyBorder="1"/>
    <xf numFmtId="4" fontId="43" fillId="0" borderId="1" xfId="49" applyNumberFormat="1" applyFont="1" applyBorder="1" applyAlignment="1">
      <alignment horizontal="right"/>
    </xf>
    <xf numFmtId="0" fontId="41" fillId="0" borderId="1" xfId="1" applyFont="1" applyBorder="1"/>
    <xf numFmtId="4" fontId="41" fillId="0" borderId="1" xfId="56" applyNumberFormat="1" applyFont="1" applyBorder="1" applyAlignment="1" applyProtection="1">
      <alignment horizontal="right"/>
      <protection locked="0"/>
    </xf>
    <xf numFmtId="4" fontId="86" fillId="0" borderId="1" xfId="56" applyNumberFormat="1" applyFont="1" applyBorder="1" applyAlignment="1">
      <alignment horizontal="right"/>
    </xf>
    <xf numFmtId="4" fontId="38" fillId="0" borderId="1" xfId="56" applyNumberFormat="1" applyFont="1" applyBorder="1" applyAlignment="1" applyProtection="1">
      <alignment horizontal="right"/>
      <protection locked="0"/>
    </xf>
    <xf numFmtId="0" fontId="42" fillId="0" borderId="1" xfId="1" applyFont="1" applyBorder="1"/>
    <xf numFmtId="0" fontId="41" fillId="0" borderId="1" xfId="56" applyFont="1" applyBorder="1"/>
    <xf numFmtId="0" fontId="67" fillId="0" borderId="1" xfId="56" applyFont="1" applyBorder="1" applyAlignment="1">
      <alignment horizontal="center" vertical="center"/>
    </xf>
    <xf numFmtId="0" fontId="67" fillId="0" borderId="1" xfId="49" applyFont="1" applyBorder="1" applyAlignment="1">
      <alignment wrapText="1"/>
    </xf>
    <xf numFmtId="4" fontId="42" fillId="0" borderId="1" xfId="49" applyNumberFormat="1" applyFont="1" applyBorder="1"/>
    <xf numFmtId="4" fontId="43" fillId="0" borderId="1" xfId="49" applyNumberFormat="1" applyFont="1" applyBorder="1"/>
    <xf numFmtId="0" fontId="92" fillId="0" borderId="1" xfId="56" applyFont="1" applyBorder="1"/>
    <xf numFmtId="4" fontId="41" fillId="0" borderId="1" xfId="23" applyNumberFormat="1" applyFont="1" applyBorder="1" applyProtection="1">
      <protection locked="0"/>
    </xf>
    <xf numFmtId="4" fontId="86" fillId="0" borderId="1" xfId="23" applyNumberFormat="1" applyFont="1" applyBorder="1"/>
    <xf numFmtId="4" fontId="40" fillId="0" borderId="1" xfId="23" applyNumberFormat="1" applyFont="1" applyBorder="1"/>
    <xf numFmtId="0" fontId="38" fillId="0" borderId="1" xfId="56" applyFont="1" applyBorder="1"/>
    <xf numFmtId="4" fontId="67" fillId="0" borderId="17" xfId="49" applyNumberFormat="1" applyFont="1" applyBorder="1"/>
    <xf numFmtId="4" fontId="67" fillId="0" borderId="19" xfId="49" applyNumberFormat="1" applyFont="1" applyBorder="1"/>
    <xf numFmtId="165" fontId="38" fillId="0" borderId="22" xfId="11" applyFont="1" applyFill="1" applyBorder="1"/>
    <xf numFmtId="4" fontId="38" fillId="0" borderId="0" xfId="49" applyNumberFormat="1" applyFont="1"/>
    <xf numFmtId="4" fontId="38" fillId="0" borderId="23" xfId="49" applyNumberFormat="1" applyFont="1" applyBorder="1"/>
    <xf numFmtId="4" fontId="43" fillId="0" borderId="1" xfId="23" applyNumberFormat="1" applyFont="1" applyBorder="1" applyAlignment="1">
      <alignment horizontal="right"/>
    </xf>
    <xf numFmtId="0" fontId="70" fillId="0" borderId="0" xfId="25" applyFont="1" applyAlignment="1">
      <alignment horizontal="left" vertical="center"/>
    </xf>
    <xf numFmtId="0" fontId="38" fillId="0" borderId="22" xfId="23" applyFont="1" applyBorder="1"/>
    <xf numFmtId="0" fontId="38" fillId="0" borderId="0" xfId="23" applyFont="1" applyAlignment="1">
      <alignment wrapText="1"/>
    </xf>
    <xf numFmtId="0" fontId="44" fillId="0" borderId="0" xfId="23" applyFont="1"/>
    <xf numFmtId="0" fontId="44" fillId="0" borderId="0" xfId="23" quotePrefix="1" applyFont="1" applyAlignment="1">
      <alignment horizontal="left"/>
    </xf>
    <xf numFmtId="0" fontId="100" fillId="0" borderId="0" xfId="23" applyFont="1"/>
    <xf numFmtId="0" fontId="100" fillId="0" borderId="0" xfId="23" applyFont="1" applyAlignment="1">
      <alignment horizontal="right"/>
    </xf>
    <xf numFmtId="0" fontId="44" fillId="0" borderId="1" xfId="23" applyFont="1" applyBorder="1" applyAlignment="1">
      <alignment horizontal="center" vertical="center" wrapText="1"/>
    </xf>
    <xf numFmtId="0" fontId="44" fillId="0" borderId="7" xfId="23" applyFont="1" applyBorder="1" applyAlignment="1">
      <alignment horizontal="center" vertical="center" wrapText="1"/>
    </xf>
    <xf numFmtId="0" fontId="100" fillId="0" borderId="1" xfId="23" applyFont="1" applyBorder="1" applyAlignment="1">
      <alignment horizontal="center" vertical="center" wrapText="1"/>
    </xf>
    <xf numFmtId="0" fontId="44" fillId="0" borderId="0" xfId="23" applyFont="1" applyAlignment="1">
      <alignment horizontal="center" vertical="center" wrapText="1"/>
    </xf>
    <xf numFmtId="0" fontId="101" fillId="0" borderId="1" xfId="23" applyFont="1" applyBorder="1" applyAlignment="1">
      <alignment horizontal="center"/>
    </xf>
    <xf numFmtId="0" fontId="101" fillId="0" borderId="7" xfId="23" applyFont="1" applyBorder="1" applyAlignment="1">
      <alignment horizontal="center"/>
    </xf>
    <xf numFmtId="0" fontId="101" fillId="0" borderId="0" xfId="23" applyFont="1" applyAlignment="1">
      <alignment horizontal="center"/>
    </xf>
    <xf numFmtId="0" fontId="100" fillId="0" borderId="1" xfId="23" applyFont="1" applyBorder="1" applyAlignment="1">
      <alignment horizontal="right" vertical="center"/>
    </xf>
    <xf numFmtId="0" fontId="100" fillId="0" borderId="7" xfId="23" applyFont="1" applyBorder="1" applyAlignment="1">
      <alignment horizontal="left" wrapText="1"/>
    </xf>
    <xf numFmtId="4" fontId="100" fillId="0" borderId="1" xfId="23" applyNumberFormat="1" applyFont="1" applyBorder="1" applyAlignment="1">
      <alignment horizontal="right"/>
    </xf>
    <xf numFmtId="0" fontId="44" fillId="0" borderId="1" xfId="23" applyFont="1" applyBorder="1" applyAlignment="1">
      <alignment horizontal="center"/>
    </xf>
    <xf numFmtId="4" fontId="100" fillId="15" borderId="1" xfId="23" applyNumberFormat="1" applyFont="1" applyFill="1" applyBorder="1" applyAlignment="1" applyProtection="1">
      <alignment horizontal="right"/>
      <protection locked="0"/>
    </xf>
    <xf numFmtId="0" fontId="44" fillId="0" borderId="1" xfId="23" applyFont="1" applyBorder="1" applyAlignment="1">
      <alignment horizontal="right"/>
    </xf>
    <xf numFmtId="0" fontId="44" fillId="0" borderId="7" xfId="23" applyFont="1" applyBorder="1"/>
    <xf numFmtId="4" fontId="44" fillId="0" borderId="1" xfId="23" applyNumberFormat="1" applyFont="1" applyBorder="1" applyAlignment="1" applyProtection="1">
      <alignment horizontal="right"/>
      <protection locked="0"/>
    </xf>
    <xf numFmtId="0" fontId="44" fillId="0" borderId="7" xfId="23" applyFont="1" applyBorder="1" applyAlignment="1">
      <alignment horizontal="left"/>
    </xf>
    <xf numFmtId="0" fontId="44" fillId="0" borderId="1" xfId="23" applyFont="1" applyBorder="1"/>
    <xf numFmtId="4" fontId="100" fillId="0" borderId="1" xfId="23" applyNumberFormat="1" applyFont="1" applyBorder="1" applyAlignment="1" applyProtection="1">
      <alignment horizontal="right"/>
      <protection locked="0"/>
    </xf>
    <xf numFmtId="3" fontId="44" fillId="0" borderId="1" xfId="23" applyNumberFormat="1" applyFont="1" applyBorder="1" applyAlignment="1" applyProtection="1">
      <alignment horizontal="right"/>
      <protection locked="0"/>
    </xf>
    <xf numFmtId="0" fontId="44" fillId="0" borderId="1" xfId="23" applyFont="1" applyBorder="1" applyAlignment="1" applyProtection="1">
      <alignment horizontal="center"/>
      <protection locked="0"/>
    </xf>
    <xf numFmtId="4" fontId="100" fillId="0" borderId="0" xfId="23" applyNumberFormat="1" applyFont="1" applyAlignment="1">
      <alignment horizontal="right"/>
    </xf>
    <xf numFmtId="3" fontId="44" fillId="0" borderId="0" xfId="23" applyNumberFormat="1" applyFont="1" applyAlignment="1">
      <alignment horizontal="right"/>
    </xf>
    <xf numFmtId="0" fontId="44" fillId="0" borderId="0" xfId="23" applyFont="1" applyAlignment="1">
      <alignment horizontal="center"/>
    </xf>
    <xf numFmtId="0" fontId="100" fillId="0" borderId="7" xfId="23" applyFont="1" applyBorder="1" applyAlignment="1">
      <alignment horizontal="right"/>
    </xf>
    <xf numFmtId="0" fontId="100" fillId="0" borderId="7" xfId="23" applyFont="1" applyBorder="1" applyAlignment="1">
      <alignment wrapText="1"/>
    </xf>
    <xf numFmtId="4" fontId="100" fillId="0" borderId="1" xfId="23" applyNumberFormat="1" applyFont="1" applyBorder="1" applyAlignment="1">
      <alignment horizontal="right" wrapText="1"/>
    </xf>
    <xf numFmtId="4" fontId="100" fillId="15" borderId="1" xfId="23" applyNumberFormat="1" applyFont="1" applyFill="1" applyBorder="1" applyAlignment="1" applyProtection="1">
      <alignment horizontal="right" wrapText="1"/>
      <protection locked="0"/>
    </xf>
    <xf numFmtId="0" fontId="100" fillId="0" borderId="0" xfId="23" applyFont="1" applyAlignment="1">
      <alignment wrapText="1"/>
    </xf>
    <xf numFmtId="4" fontId="44" fillId="0" borderId="1" xfId="23" applyNumberFormat="1" applyFont="1" applyBorder="1" applyAlignment="1">
      <alignment horizontal="right"/>
    </xf>
    <xf numFmtId="0" fontId="100" fillId="0" borderId="5" xfId="23" applyFont="1" applyBorder="1"/>
    <xf numFmtId="0" fontId="44" fillId="0" borderId="6" xfId="23" applyFont="1" applyBorder="1"/>
    <xf numFmtId="0" fontId="44" fillId="15" borderId="1" xfId="23" applyFont="1" applyFill="1" applyBorder="1" applyAlignment="1" applyProtection="1">
      <alignment horizontal="center"/>
      <protection locked="0"/>
    </xf>
    <xf numFmtId="4" fontId="44" fillId="0" borderId="0" xfId="23" applyNumberFormat="1" applyFont="1" applyAlignment="1">
      <alignment horizontal="center" vertical="center"/>
    </xf>
    <xf numFmtId="0" fontId="44" fillId="0" borderId="0" xfId="23" applyFont="1" applyAlignment="1">
      <alignment horizontal="left"/>
    </xf>
    <xf numFmtId="0" fontId="100" fillId="0" borderId="0" xfId="23" applyFont="1" applyAlignment="1">
      <alignment horizontal="center"/>
    </xf>
    <xf numFmtId="0" fontId="44" fillId="0" borderId="5" xfId="23" applyFont="1" applyBorder="1" applyAlignment="1">
      <alignment horizontal="center" vertical="center" wrapText="1"/>
    </xf>
    <xf numFmtId="0" fontId="44" fillId="0" borderId="0" xfId="23" applyFont="1" applyAlignment="1">
      <alignment vertical="center" wrapText="1"/>
    </xf>
    <xf numFmtId="0" fontId="100" fillId="0" borderId="0" xfId="23" applyFont="1" applyAlignment="1">
      <alignment horizontal="center" vertical="center" wrapText="1"/>
    </xf>
    <xf numFmtId="4" fontId="44" fillId="0" borderId="5" xfId="23" applyNumberFormat="1" applyFont="1" applyBorder="1" applyAlignment="1">
      <alignment horizontal="right" vertical="center"/>
    </xf>
    <xf numFmtId="4" fontId="44" fillId="0" borderId="1" xfId="23" applyNumberFormat="1" applyFont="1" applyBorder="1" applyAlignment="1">
      <alignment horizontal="right" vertical="center"/>
    </xf>
    <xf numFmtId="3" fontId="44" fillId="0" borderId="0" xfId="23" applyNumberFormat="1" applyFont="1" applyAlignment="1">
      <alignment vertical="center"/>
    </xf>
    <xf numFmtId="3" fontId="100" fillId="0" borderId="0" xfId="23" applyNumberFormat="1" applyFont="1" applyAlignment="1">
      <alignment vertical="center"/>
    </xf>
    <xf numFmtId="4" fontId="100" fillId="0" borderId="5" xfId="23" applyNumberFormat="1" applyFont="1" applyBorder="1" applyAlignment="1">
      <alignment horizontal="right" vertical="center"/>
    </xf>
    <xf numFmtId="4" fontId="100" fillId="0" borderId="1" xfId="23" applyNumberFormat="1" applyFont="1" applyBorder="1" applyAlignment="1">
      <alignment horizontal="right" vertical="center"/>
    </xf>
    <xf numFmtId="0" fontId="100" fillId="0" borderId="0" xfId="23" applyFont="1" applyAlignment="1">
      <alignment horizontal="left" vertical="center"/>
    </xf>
    <xf numFmtId="0" fontId="44" fillId="0" borderId="0" xfId="23" applyFont="1" applyAlignment="1" applyProtection="1">
      <alignment horizontal="center"/>
      <protection locked="0"/>
    </xf>
    <xf numFmtId="3" fontId="100" fillId="15" borderId="0" xfId="23" applyNumberFormat="1" applyFont="1" applyFill="1" applyAlignment="1">
      <alignment vertical="center"/>
    </xf>
    <xf numFmtId="0" fontId="44" fillId="0" borderId="17" xfId="23" applyFont="1" applyBorder="1"/>
    <xf numFmtId="0" fontId="38" fillId="0" borderId="19" xfId="23" applyFont="1" applyBorder="1" applyAlignment="1">
      <alignment vertical="center"/>
    </xf>
    <xf numFmtId="0" fontId="44" fillId="0" borderId="22" xfId="23" applyFont="1" applyBorder="1"/>
    <xf numFmtId="0" fontId="38" fillId="0" borderId="38" xfId="23" applyFont="1" applyBorder="1"/>
    <xf numFmtId="0" fontId="38" fillId="0" borderId="23" xfId="23" applyFont="1" applyBorder="1" applyAlignment="1">
      <alignment horizontal="center" vertical="center"/>
    </xf>
    <xf numFmtId="0" fontId="27" fillId="0" borderId="0" xfId="25" applyFont="1" applyAlignment="1">
      <alignment horizontal="center" vertical="center" wrapText="1"/>
    </xf>
    <xf numFmtId="0" fontId="38" fillId="0" borderId="23" xfId="23" applyFont="1" applyBorder="1" applyAlignment="1">
      <alignment vertical="center"/>
    </xf>
    <xf numFmtId="0" fontId="38" fillId="0" borderId="23" xfId="23" applyFont="1" applyBorder="1"/>
    <xf numFmtId="0" fontId="42" fillId="0" borderId="5" xfId="23" applyFont="1" applyBorder="1"/>
    <xf numFmtId="0" fontId="42" fillId="0" borderId="6" xfId="23" applyFont="1" applyBorder="1"/>
    <xf numFmtId="0" fontId="42" fillId="0" borderId="7" xfId="23" applyFont="1" applyBorder="1"/>
    <xf numFmtId="0" fontId="101" fillId="0" borderId="1" xfId="23" applyFont="1" applyBorder="1" applyAlignment="1">
      <alignment horizontal="center" vertical="center"/>
    </xf>
    <xf numFmtId="2" fontId="44" fillId="0" borderId="1" xfId="23" applyNumberFormat="1" applyFont="1" applyBorder="1"/>
    <xf numFmtId="4" fontId="44" fillId="0" borderId="1" xfId="23" applyNumberFormat="1" applyFont="1" applyBorder="1"/>
    <xf numFmtId="0" fontId="100" fillId="0" borderId="1" xfId="23" applyFont="1" applyBorder="1"/>
    <xf numFmtId="2" fontId="100" fillId="0" borderId="1" xfId="23" applyNumberFormat="1" applyFont="1" applyBorder="1"/>
    <xf numFmtId="4" fontId="100" fillId="0" borderId="1" xfId="23" applyNumberFormat="1" applyFont="1" applyBorder="1"/>
    <xf numFmtId="0" fontId="97" fillId="0" borderId="0" xfId="23" applyFont="1"/>
    <xf numFmtId="4" fontId="44" fillId="0" borderId="0" xfId="23" applyNumberFormat="1" applyFont="1"/>
    <xf numFmtId="0" fontId="44" fillId="0" borderId="0" xfId="53" applyFont="1" applyAlignment="1">
      <alignment vertical="center"/>
    </xf>
    <xf numFmtId="0" fontId="67" fillId="0" borderId="0" xfId="53" applyFont="1" applyAlignment="1">
      <alignment vertical="center"/>
    </xf>
    <xf numFmtId="2" fontId="67" fillId="0" borderId="0" xfId="53" applyNumberFormat="1" applyFont="1" applyAlignment="1">
      <alignment vertical="center"/>
    </xf>
    <xf numFmtId="4" fontId="67" fillId="0" borderId="1" xfId="57" applyNumberFormat="1" applyFont="1" applyBorder="1" applyAlignment="1" applyProtection="1">
      <alignment horizontal="right"/>
      <protection locked="0"/>
    </xf>
    <xf numFmtId="0" fontId="42" fillId="0" borderId="1" xfId="1" applyFont="1" applyBorder="1" applyAlignment="1">
      <alignment horizontal="left"/>
    </xf>
    <xf numFmtId="4" fontId="42" fillId="0" borderId="1" xfId="14" applyNumberFormat="1" applyFont="1" applyFill="1" applyBorder="1" applyAlignment="1">
      <alignment horizontal="right"/>
    </xf>
    <xf numFmtId="4" fontId="38" fillId="0" borderId="1" xfId="14" applyNumberFormat="1" applyFont="1" applyFill="1" applyBorder="1" applyAlignment="1">
      <alignment horizontal="right"/>
    </xf>
    <xf numFmtId="0" fontId="42" fillId="0" borderId="1" xfId="57" applyFont="1" applyBorder="1" applyAlignment="1">
      <alignment vertical="center"/>
    </xf>
    <xf numFmtId="4" fontId="42" fillId="0" borderId="1" xfId="57" applyNumberFormat="1" applyFont="1" applyBorder="1" applyAlignment="1">
      <alignment horizontal="right" vertical="center"/>
    </xf>
    <xf numFmtId="4" fontId="42" fillId="0" borderId="1" xfId="57" applyNumberFormat="1" applyFont="1" applyBorder="1" applyAlignment="1" applyProtection="1">
      <alignment horizontal="right" vertical="center"/>
      <protection locked="0"/>
    </xf>
    <xf numFmtId="0" fontId="42" fillId="0" borderId="1" xfId="23" applyFont="1" applyBorder="1" applyAlignment="1">
      <alignment vertical="top" wrapText="1"/>
    </xf>
    <xf numFmtId="4" fontId="38" fillId="0" borderId="1" xfId="11" applyNumberFormat="1" applyFont="1" applyFill="1" applyBorder="1" applyAlignment="1" applyProtection="1">
      <alignment horizontal="right" vertical="center"/>
      <protection locked="0"/>
    </xf>
    <xf numFmtId="4" fontId="38" fillId="0" borderId="1" xfId="11" applyNumberFormat="1" applyFont="1" applyFill="1" applyBorder="1" applyAlignment="1" applyProtection="1">
      <alignment horizontal="right" vertical="center"/>
    </xf>
    <xf numFmtId="0" fontId="42" fillId="0" borderId="1" xfId="23" applyFont="1" applyBorder="1" applyAlignment="1">
      <alignment vertical="center"/>
    </xf>
    <xf numFmtId="4" fontId="42" fillId="0" borderId="1" xfId="11" applyNumberFormat="1" applyFont="1" applyFill="1" applyBorder="1" applyAlignment="1" applyProtection="1">
      <alignment horizontal="right" vertical="center"/>
    </xf>
    <xf numFmtId="0" fontId="67" fillId="0" borderId="22" xfId="23" applyFont="1" applyBorder="1" applyAlignment="1">
      <alignment horizontal="center"/>
    </xf>
    <xf numFmtId="4" fontId="67" fillId="0" borderId="0" xfId="23" applyNumberFormat="1" applyFont="1"/>
    <xf numFmtId="168" fontId="67" fillId="0" borderId="23" xfId="23" applyNumberFormat="1" applyFont="1" applyBorder="1"/>
    <xf numFmtId="4" fontId="67" fillId="0" borderId="1" xfId="10" applyNumberFormat="1" applyFont="1" applyFill="1" applyBorder="1"/>
    <xf numFmtId="4" fontId="67" fillId="0" borderId="1" xfId="10" applyNumberFormat="1" applyFont="1" applyFill="1" applyBorder="1" applyAlignment="1">
      <alignment horizontal="right"/>
    </xf>
    <xf numFmtId="4" fontId="67" fillId="0" borderId="1" xfId="57" applyNumberFormat="1" applyFont="1" applyBorder="1"/>
    <xf numFmtId="4" fontId="41" fillId="0" borderId="1" xfId="49" applyNumberFormat="1" applyFont="1" applyBorder="1" applyAlignment="1" applyProtection="1">
      <alignment horizontal="right"/>
      <protection locked="0"/>
    </xf>
    <xf numFmtId="4" fontId="86" fillId="0" borderId="1" xfId="49" applyNumberFormat="1" applyFont="1" applyBorder="1" applyAlignment="1">
      <alignment horizontal="right"/>
    </xf>
    <xf numFmtId="4" fontId="40" fillId="0" borderId="1" xfId="49" applyNumberFormat="1" applyFont="1" applyBorder="1" applyAlignment="1">
      <alignment horizontal="right"/>
    </xf>
    <xf numFmtId="0" fontId="70" fillId="0" borderId="0" xfId="23" applyFont="1" applyAlignment="1">
      <alignment horizontal="left"/>
    </xf>
    <xf numFmtId="0" fontId="38" fillId="0" borderId="0" xfId="58" applyFont="1" applyAlignment="1">
      <alignment vertical="center"/>
    </xf>
    <xf numFmtId="0" fontId="38" fillId="0" borderId="0" xfId="58" applyFont="1"/>
    <xf numFmtId="0" fontId="38" fillId="0" borderId="22" xfId="58" applyFont="1" applyBorder="1" applyAlignment="1">
      <alignment horizontal="center"/>
    </xf>
    <xf numFmtId="0" fontId="67" fillId="0" borderId="22" xfId="58" applyFont="1" applyBorder="1" applyAlignment="1">
      <alignment horizontal="center" vertical="center"/>
    </xf>
    <xf numFmtId="0" fontId="23" fillId="0" borderId="22" xfId="58" applyFont="1" applyBorder="1"/>
    <xf numFmtId="0" fontId="36" fillId="0" borderId="18" xfId="58" applyFont="1" applyBorder="1" applyAlignment="1">
      <alignment horizontal="center" vertical="center" wrapText="1"/>
    </xf>
    <xf numFmtId="165" fontId="38" fillId="0" borderId="18" xfId="11" applyFont="1" applyFill="1" applyBorder="1"/>
    <xf numFmtId="2" fontId="38" fillId="0" borderId="18" xfId="11" applyNumberFormat="1" applyFont="1" applyFill="1" applyBorder="1"/>
    <xf numFmtId="4" fontId="67" fillId="0" borderId="18" xfId="49" applyNumberFormat="1" applyFont="1" applyBorder="1"/>
    <xf numFmtId="0" fontId="38" fillId="0" borderId="18" xfId="23" applyFont="1" applyBorder="1" applyAlignment="1">
      <alignment vertical="center"/>
    </xf>
    <xf numFmtId="0" fontId="44" fillId="0" borderId="18" xfId="23" applyFont="1" applyBorder="1" applyAlignment="1">
      <alignment vertical="center" wrapText="1"/>
    </xf>
    <xf numFmtId="0" fontId="44" fillId="0" borderId="18" xfId="23" applyFont="1" applyBorder="1"/>
    <xf numFmtId="0" fontId="21" fillId="0" borderId="0" xfId="23" applyFont="1" applyAlignment="1">
      <alignment horizontal="center" vertical="center"/>
    </xf>
    <xf numFmtId="0" fontId="36" fillId="0" borderId="0" xfId="23" applyFont="1" applyAlignment="1">
      <alignment horizontal="left"/>
    </xf>
    <xf numFmtId="0" fontId="37" fillId="0" borderId="0" xfId="23" applyFont="1" applyAlignment="1">
      <alignment horizontal="left"/>
    </xf>
    <xf numFmtId="0" fontId="38" fillId="0" borderId="0" xfId="23" applyFont="1" applyAlignment="1">
      <alignment horizontal="left" wrapText="1"/>
    </xf>
    <xf numFmtId="0" fontId="92" fillId="0" borderId="0" xfId="0" applyFont="1" applyAlignment="1">
      <alignment horizontal="center"/>
    </xf>
    <xf numFmtId="0" fontId="41" fillId="0" borderId="0" xfId="0" applyFont="1" applyAlignment="1">
      <alignment horizontal="center"/>
    </xf>
    <xf numFmtId="0" fontId="36" fillId="0" borderId="0" xfId="23" applyFont="1" applyAlignment="1">
      <alignment horizontal="center" vertical="center"/>
    </xf>
    <xf numFmtId="0" fontId="21" fillId="0" borderId="0" xfId="23" applyFont="1" applyAlignment="1">
      <alignment horizontal="center"/>
    </xf>
    <xf numFmtId="0" fontId="23" fillId="0" borderId="0" xfId="23" applyFont="1" applyAlignment="1">
      <alignment horizontal="center"/>
    </xf>
    <xf numFmtId="0" fontId="36" fillId="0" borderId="0" xfId="23" applyFont="1" applyAlignment="1" applyProtection="1">
      <alignment horizontal="left"/>
      <protection locked="0"/>
    </xf>
    <xf numFmtId="0" fontId="37" fillId="0" borderId="0" xfId="23" applyFont="1" applyAlignment="1" applyProtection="1">
      <alignment horizontal="left"/>
      <protection locked="0"/>
    </xf>
    <xf numFmtId="0" fontId="37" fillId="0" borderId="0" xfId="23" applyFont="1" applyProtection="1">
      <protection locked="0"/>
    </xf>
    <xf numFmtId="0" fontId="38" fillId="0" borderId="0" xfId="23" applyFont="1" applyProtection="1">
      <protection locked="0"/>
    </xf>
    <xf numFmtId="0" fontId="36" fillId="0" borderId="20" xfId="23" applyFont="1" applyBorder="1" applyAlignment="1">
      <alignment horizontal="center" vertical="center" wrapText="1"/>
    </xf>
    <xf numFmtId="0" fontId="36" fillId="0" borderId="21" xfId="23" applyFont="1" applyBorder="1" applyAlignment="1">
      <alignment horizontal="center" vertical="center" wrapText="1"/>
    </xf>
    <xf numFmtId="0" fontId="36" fillId="0" borderId="2" xfId="23" applyFont="1" applyBorder="1" applyAlignment="1">
      <alignment horizontal="center" vertical="center" wrapText="1"/>
    </xf>
    <xf numFmtId="49" fontId="36" fillId="0" borderId="5" xfId="23" applyNumberFormat="1" applyFont="1" applyBorder="1" applyAlignment="1">
      <alignment horizontal="left" vertical="top" wrapText="1"/>
    </xf>
    <xf numFmtId="49" fontId="36" fillId="0" borderId="6" xfId="23" applyNumberFormat="1" applyFont="1" applyBorder="1" applyAlignment="1">
      <alignment horizontal="left" vertical="top" wrapText="1"/>
    </xf>
    <xf numFmtId="49" fontId="36" fillId="0" borderId="7" xfId="23" applyNumberFormat="1" applyFont="1" applyBorder="1" applyAlignment="1">
      <alignment horizontal="left" vertical="top" wrapText="1"/>
    </xf>
    <xf numFmtId="0" fontId="92" fillId="0" borderId="3" xfId="0" applyFont="1" applyBorder="1" applyAlignment="1">
      <alignment horizontal="left"/>
    </xf>
    <xf numFmtId="0" fontId="41" fillId="0" borderId="5" xfId="23" applyFont="1" applyBorder="1" applyAlignment="1">
      <alignment horizontal="center"/>
    </xf>
    <xf numFmtId="0" fontId="41" fillId="0" borderId="7" xfId="23" applyFont="1" applyBorder="1" applyAlignment="1">
      <alignment horizontal="center"/>
    </xf>
    <xf numFmtId="0" fontId="36" fillId="0" borderId="5" xfId="23" applyFont="1" applyBorder="1" applyAlignment="1">
      <alignment horizontal="center" vertical="center" wrapText="1"/>
    </xf>
    <xf numFmtId="0" fontId="36" fillId="0" borderId="7" xfId="23" applyFont="1" applyBorder="1" applyAlignment="1">
      <alignment horizontal="center" vertical="center" wrapText="1"/>
    </xf>
    <xf numFmtId="0" fontId="23" fillId="0" borderId="0" xfId="23" applyFont="1" applyAlignment="1">
      <alignment horizontal="left" wrapText="1"/>
    </xf>
    <xf numFmtId="0" fontId="36" fillId="0" borderId="0" xfId="23" applyFont="1" applyAlignment="1">
      <alignment horizontal="left" vertical="top" wrapText="1"/>
    </xf>
    <xf numFmtId="0" fontId="38" fillId="0" borderId="21" xfId="23" applyFont="1" applyBorder="1" applyAlignment="1">
      <alignment horizontal="center" vertical="center" wrapText="1"/>
    </xf>
    <xf numFmtId="0" fontId="38" fillId="0" borderId="2" xfId="23" applyFont="1" applyBorder="1" applyAlignment="1">
      <alignment horizontal="center" vertical="center" wrapText="1"/>
    </xf>
    <xf numFmtId="0" fontId="41" fillId="0" borderId="0" xfId="23" applyFont="1" applyAlignment="1" applyProtection="1">
      <alignment horizontal="center" vertical="top" wrapText="1"/>
      <protection locked="0"/>
    </xf>
    <xf numFmtId="0" fontId="41" fillId="0" borderId="0" xfId="23" applyFont="1" applyAlignment="1" applyProtection="1">
      <alignment horizontal="center" vertical="top"/>
      <protection locked="0"/>
    </xf>
    <xf numFmtId="0" fontId="42" fillId="0" borderId="0" xfId="23" applyFont="1" applyAlignment="1">
      <alignment wrapText="1"/>
    </xf>
    <xf numFmtId="0" fontId="36" fillId="0" borderId="0" xfId="23" applyFont="1" applyAlignment="1">
      <alignment horizontal="center" vertical="top" wrapText="1"/>
    </xf>
    <xf numFmtId="0" fontId="36" fillId="0" borderId="0" xfId="23" applyFont="1" applyAlignment="1">
      <alignment horizontal="center" vertical="top"/>
    </xf>
    <xf numFmtId="0" fontId="42" fillId="0" borderId="1" xfId="23" applyFont="1" applyBorder="1" applyAlignment="1">
      <alignment horizontal="center" vertical="center"/>
    </xf>
    <xf numFmtId="0" fontId="42" fillId="0" borderId="1" xfId="23" applyFont="1" applyBorder="1" applyAlignment="1">
      <alignment horizontal="center" vertical="center" wrapText="1"/>
    </xf>
    <xf numFmtId="0" fontId="43" fillId="0" borderId="1" xfId="23" applyFont="1" applyBorder="1" applyAlignment="1">
      <alignment horizontal="center" vertical="center" wrapText="1"/>
    </xf>
    <xf numFmtId="0" fontId="42" fillId="0" borderId="0" xfId="23" applyFont="1" applyAlignment="1">
      <alignment horizontal="left" vertical="top" wrapText="1"/>
    </xf>
    <xf numFmtId="0" fontId="38" fillId="0" borderId="0" xfId="23" applyFont="1" applyAlignment="1" applyProtection="1">
      <alignment horizontal="center" vertical="top" wrapText="1"/>
      <protection locked="0"/>
    </xf>
    <xf numFmtId="0" fontId="38" fillId="0" borderId="0" xfId="23" applyFont="1" applyAlignment="1" applyProtection="1">
      <alignment horizontal="center" vertical="top"/>
      <protection locked="0"/>
    </xf>
    <xf numFmtId="0" fontId="38" fillId="0" borderId="0" xfId="23" applyFont="1" applyAlignment="1" applyProtection="1">
      <alignment horizontal="center" wrapText="1"/>
      <protection locked="0"/>
    </xf>
    <xf numFmtId="0" fontId="38" fillId="0" borderId="0" xfId="23" applyFont="1" applyAlignment="1" applyProtection="1">
      <alignment horizontal="center"/>
      <protection locked="0"/>
    </xf>
    <xf numFmtId="0" fontId="39" fillId="0" borderId="0" xfId="23" applyFont="1" applyAlignment="1">
      <alignment horizontal="center" wrapText="1"/>
    </xf>
    <xf numFmtId="0" fontId="48" fillId="0" borderId="0" xfId="33" applyFont="1" applyAlignment="1">
      <alignment horizontal="center" wrapText="1"/>
    </xf>
    <xf numFmtId="0" fontId="53" fillId="0" borderId="20" xfId="33" applyFont="1" applyBorder="1" applyAlignment="1">
      <alignment horizontal="center" vertical="center" wrapText="1"/>
    </xf>
    <xf numFmtId="0" fontId="53" fillId="0" borderId="21" xfId="33" applyFont="1" applyBorder="1" applyAlignment="1">
      <alignment horizontal="center" vertical="center" wrapText="1"/>
    </xf>
    <xf numFmtId="0" fontId="53" fillId="0" borderId="2" xfId="33" applyFont="1" applyBorder="1" applyAlignment="1">
      <alignment horizontal="center" vertical="center" wrapText="1"/>
    </xf>
    <xf numFmtId="0" fontId="53" fillId="0" borderId="20" xfId="33" applyFont="1" applyBorder="1" applyAlignment="1">
      <alignment horizontal="center" vertical="center" textRotation="90" wrapText="1"/>
    </xf>
    <xf numFmtId="0" fontId="53" fillId="0" borderId="21" xfId="33" applyFont="1" applyBorder="1" applyAlignment="1">
      <alignment horizontal="center" vertical="center" textRotation="90" wrapText="1"/>
    </xf>
    <xf numFmtId="0" fontId="53" fillId="0" borderId="2" xfId="33" applyFont="1" applyBorder="1" applyAlignment="1">
      <alignment horizontal="center" vertical="center" textRotation="90" wrapText="1"/>
    </xf>
    <xf numFmtId="0" fontId="39" fillId="0" borderId="5" xfId="33" applyFont="1" applyBorder="1" applyAlignment="1">
      <alignment horizontal="left" vertical="center" wrapText="1"/>
    </xf>
    <xf numFmtId="0" fontId="39" fillId="0" borderId="6" xfId="33" applyFont="1" applyBorder="1" applyAlignment="1">
      <alignment horizontal="left" vertical="center" wrapText="1"/>
    </xf>
    <xf numFmtId="0" fontId="39" fillId="0" borderId="7" xfId="33" applyFont="1" applyBorder="1" applyAlignment="1">
      <alignment horizontal="left" vertical="center" wrapText="1"/>
    </xf>
    <xf numFmtId="0" fontId="54" fillId="0" borderId="6" xfId="33" applyFont="1" applyBorder="1" applyAlignment="1">
      <alignment horizontal="center" vertical="center" wrapText="1"/>
    </xf>
    <xf numFmtId="0" fontId="53" fillId="0" borderId="22" xfId="33" applyFont="1" applyBorder="1" applyAlignment="1">
      <alignment horizontal="center" vertical="center" textRotation="90" wrapText="1"/>
    </xf>
    <xf numFmtId="0" fontId="53" fillId="0" borderId="0" xfId="33" applyFont="1" applyAlignment="1">
      <alignment horizontal="center" vertical="center" textRotation="90" wrapText="1"/>
    </xf>
    <xf numFmtId="0" fontId="39" fillId="0" borderId="1" xfId="33" applyFont="1" applyBorder="1" applyAlignment="1">
      <alignment horizontal="center" vertical="center" textRotation="90" wrapText="1"/>
    </xf>
    <xf numFmtId="0" fontId="39" fillId="0" borderId="20" xfId="33" applyFont="1" applyBorder="1" applyAlignment="1">
      <alignment horizontal="center" vertical="center" textRotation="90" wrapText="1"/>
    </xf>
    <xf numFmtId="0" fontId="39" fillId="0" borderId="21" xfId="33" applyFont="1" applyBorder="1" applyAlignment="1">
      <alignment horizontal="center" vertical="center" textRotation="90" wrapText="1"/>
    </xf>
    <xf numFmtId="0" fontId="39" fillId="0" borderId="2" xfId="33" applyFont="1" applyBorder="1" applyAlignment="1">
      <alignment horizontal="center" vertical="center" textRotation="90" wrapText="1"/>
    </xf>
    <xf numFmtId="0" fontId="53" fillId="0" borderId="1" xfId="33" applyFont="1" applyBorder="1" applyAlignment="1">
      <alignment horizontal="center" vertical="center" textRotation="90" wrapText="1"/>
    </xf>
    <xf numFmtId="0" fontId="56" fillId="0" borderId="1" xfId="33" applyFont="1" applyBorder="1" applyAlignment="1">
      <alignment horizontal="center" vertical="center" wrapText="1"/>
    </xf>
    <xf numFmtId="4" fontId="39" fillId="19" borderId="5" xfId="33" applyNumberFormat="1" applyFont="1" applyFill="1" applyBorder="1" applyAlignment="1">
      <alignment horizontal="right" vertical="center"/>
    </xf>
    <xf numFmtId="4" fontId="39" fillId="19" borderId="7" xfId="33" applyNumberFormat="1" applyFont="1" applyFill="1" applyBorder="1" applyAlignment="1">
      <alignment horizontal="right" vertical="center"/>
    </xf>
    <xf numFmtId="4" fontId="59" fillId="0" borderId="18" xfId="33" applyNumberFormat="1" applyFont="1" applyBorder="1" applyAlignment="1">
      <alignment horizontal="center"/>
    </xf>
    <xf numFmtId="0" fontId="59" fillId="0" borderId="18" xfId="33" applyFont="1" applyBorder="1" applyAlignment="1">
      <alignment horizontal="center"/>
    </xf>
    <xf numFmtId="0" fontId="47" fillId="0" borderId="0" xfId="33" applyFont="1" applyAlignment="1">
      <alignment horizontal="left" vertical="center" wrapText="1"/>
    </xf>
    <xf numFmtId="0" fontId="39" fillId="0" borderId="17" xfId="33" applyFont="1" applyBorder="1" applyAlignment="1">
      <alignment horizontal="center" vertical="center" textRotation="90" wrapText="1"/>
    </xf>
    <xf numFmtId="0" fontId="39" fillId="0" borderId="18" xfId="33" applyFont="1" applyBorder="1" applyAlignment="1">
      <alignment horizontal="center" vertical="center" textRotation="90" wrapText="1"/>
    </xf>
    <xf numFmtId="0" fontId="39" fillId="0" borderId="22" xfId="33" applyFont="1" applyBorder="1" applyAlignment="1">
      <alignment horizontal="center" vertical="center" textRotation="90" wrapText="1"/>
    </xf>
    <xf numFmtId="0" fontId="39" fillId="0" borderId="0" xfId="33" applyFont="1" applyAlignment="1">
      <alignment horizontal="center" vertical="center" textRotation="90" wrapText="1"/>
    </xf>
    <xf numFmtId="0" fontId="39" fillId="0" borderId="24" xfId="33" applyFont="1" applyBorder="1" applyAlignment="1">
      <alignment horizontal="center" vertical="center" textRotation="90" wrapText="1"/>
    </xf>
    <xf numFmtId="0" fontId="39" fillId="0" borderId="3" xfId="33" applyFont="1" applyBorder="1" applyAlignment="1">
      <alignment horizontal="center" vertical="center" textRotation="90" wrapText="1"/>
    </xf>
    <xf numFmtId="0" fontId="53" fillId="0" borderId="17" xfId="33" applyFont="1" applyBorder="1" applyAlignment="1">
      <alignment horizontal="center" vertical="center" textRotation="90" wrapText="1"/>
    </xf>
    <xf numFmtId="0" fontId="53" fillId="0" borderId="24" xfId="33" applyFont="1" applyBorder="1" applyAlignment="1">
      <alignment horizontal="center" vertical="center" textRotation="90" wrapText="1"/>
    </xf>
    <xf numFmtId="0" fontId="56" fillId="0" borderId="5" xfId="33" applyFont="1" applyBorder="1" applyAlignment="1">
      <alignment horizontal="center" vertical="center" wrapText="1"/>
    </xf>
    <xf numFmtId="0" fontId="56" fillId="0" borderId="6" xfId="33" applyFont="1" applyBorder="1" applyAlignment="1">
      <alignment horizontal="center" vertical="center" wrapText="1"/>
    </xf>
    <xf numFmtId="4" fontId="39" fillId="19" borderId="5" xfId="33" applyNumberFormat="1" applyFont="1" applyFill="1" applyBorder="1" applyAlignment="1">
      <alignment horizontal="right" vertical="center" wrapText="1"/>
    </xf>
    <xf numFmtId="4" fontId="39" fillId="19" borderId="6" xfId="33" applyNumberFormat="1" applyFont="1" applyFill="1" applyBorder="1" applyAlignment="1">
      <alignment horizontal="right" vertical="center" wrapText="1"/>
    </xf>
    <xf numFmtId="0" fontId="50" fillId="0" borderId="0" xfId="33" applyFont="1" applyAlignment="1">
      <alignment horizontal="right" vertical="top" wrapText="1"/>
    </xf>
    <xf numFmtId="0" fontId="50" fillId="0" borderId="0" xfId="33" applyFont="1" applyAlignment="1">
      <alignment horizontal="right" vertical="top"/>
    </xf>
    <xf numFmtId="0" fontId="51" fillId="0" borderId="0" xfId="33" applyFont="1" applyAlignment="1">
      <alignment horizontal="left" vertical="top" wrapText="1"/>
    </xf>
    <xf numFmtId="0" fontId="39" fillId="0" borderId="1" xfId="33" applyFont="1" applyBorder="1" applyAlignment="1">
      <alignment horizontal="left" vertical="center"/>
    </xf>
    <xf numFmtId="4" fontId="39" fillId="0" borderId="5" xfId="33" applyNumberFormat="1" applyFont="1" applyBorder="1" applyAlignment="1" applyProtection="1">
      <alignment horizontal="right" vertical="center"/>
      <protection locked="0"/>
    </xf>
    <xf numFmtId="4" fontId="39" fillId="0" borderId="7" xfId="33" applyNumberFormat="1" applyFont="1" applyBorder="1" applyAlignment="1" applyProtection="1">
      <alignment horizontal="right" vertical="center"/>
      <protection locked="0"/>
    </xf>
    <xf numFmtId="0" fontId="64" fillId="0" borderId="1" xfId="33" applyFont="1" applyBorder="1" applyAlignment="1">
      <alignment horizontal="center" vertical="center"/>
    </xf>
    <xf numFmtId="0" fontId="53" fillId="0" borderId="5" xfId="33" applyFont="1" applyBorder="1" applyAlignment="1">
      <alignment horizontal="center" vertical="center"/>
    </xf>
    <xf numFmtId="0" fontId="53" fillId="0" borderId="6" xfId="33" applyFont="1" applyBorder="1" applyAlignment="1">
      <alignment horizontal="center" vertical="center"/>
    </xf>
    <xf numFmtId="0" fontId="53" fillId="0" borderId="7" xfId="33" applyFont="1" applyBorder="1" applyAlignment="1">
      <alignment horizontal="center" vertical="center"/>
    </xf>
    <xf numFmtId="4" fontId="53" fillId="19" borderId="5" xfId="33" applyNumberFormat="1" applyFont="1" applyFill="1" applyBorder="1" applyAlignment="1">
      <alignment horizontal="right" vertical="center"/>
    </xf>
    <xf numFmtId="4" fontId="53" fillId="19" borderId="7" xfId="33" applyNumberFormat="1" applyFont="1" applyFill="1" applyBorder="1" applyAlignment="1">
      <alignment horizontal="right" vertical="center"/>
    </xf>
    <xf numFmtId="0" fontId="64" fillId="0" borderId="1" xfId="33" applyFont="1" applyBorder="1" applyAlignment="1">
      <alignment horizontal="center" vertical="center" wrapText="1"/>
    </xf>
    <xf numFmtId="0" fontId="39" fillId="0" borderId="1" xfId="33" applyFont="1" applyBorder="1" applyAlignment="1">
      <alignment horizontal="center" vertical="center"/>
    </xf>
    <xf numFmtId="0" fontId="57" fillId="0" borderId="5" xfId="33" applyFont="1" applyBorder="1" applyAlignment="1">
      <alignment horizontal="center" vertical="center" wrapText="1"/>
    </xf>
    <xf numFmtId="0" fontId="57" fillId="0" borderId="7" xfId="33" applyFont="1" applyBorder="1" applyAlignment="1">
      <alignment horizontal="center" vertical="center" wrapText="1"/>
    </xf>
    <xf numFmtId="2" fontId="39" fillId="0" borderId="1" xfId="33" applyNumberFormat="1" applyFont="1" applyBorder="1" applyAlignment="1">
      <alignment horizontal="center" vertical="center"/>
    </xf>
    <xf numFmtId="0" fontId="39" fillId="0" borderId="5" xfId="33" applyFont="1" applyBorder="1" applyAlignment="1">
      <alignment horizontal="center" vertical="center" wrapText="1"/>
    </xf>
    <xf numFmtId="0" fontId="39" fillId="0" borderId="6" xfId="33" applyFont="1" applyBorder="1" applyAlignment="1">
      <alignment horizontal="center" vertical="center" wrapText="1"/>
    </xf>
    <xf numFmtId="0" fontId="39" fillId="0" borderId="7" xfId="33" applyFont="1" applyBorder="1" applyAlignment="1">
      <alignment horizontal="center" vertical="center" wrapText="1"/>
    </xf>
    <xf numFmtId="0" fontId="39" fillId="0" borderId="1" xfId="33" applyFont="1" applyBorder="1" applyAlignment="1">
      <alignment horizontal="center" vertical="center" wrapText="1"/>
    </xf>
    <xf numFmtId="0" fontId="50" fillId="0" borderId="22" xfId="33" applyFont="1" applyBorder="1" applyAlignment="1">
      <alignment horizontal="right" vertical="top" wrapText="1"/>
    </xf>
    <xf numFmtId="0" fontId="50" fillId="0" borderId="22" xfId="33" applyFont="1" applyBorder="1" applyAlignment="1">
      <alignment horizontal="right" vertical="top"/>
    </xf>
    <xf numFmtId="0" fontId="39" fillId="0" borderId="0" xfId="33" applyFont="1" applyAlignment="1">
      <alignment horizontal="center" vertical="center" wrapText="1"/>
    </xf>
    <xf numFmtId="0" fontId="57" fillId="0" borderId="0" xfId="33" applyFont="1" applyAlignment="1">
      <alignment horizontal="center" vertical="center" wrapText="1"/>
    </xf>
    <xf numFmtId="0" fontId="56" fillId="0" borderId="1" xfId="33" applyFont="1" applyBorder="1" applyAlignment="1">
      <alignment horizontal="center"/>
    </xf>
    <xf numFmtId="4" fontId="39" fillId="0" borderId="20" xfId="33" applyNumberFormat="1" applyFont="1" applyBorder="1" applyAlignment="1" applyProtection="1">
      <alignment horizontal="center" vertical="center"/>
      <protection locked="0"/>
    </xf>
    <xf numFmtId="4" fontId="39" fillId="0" borderId="21" xfId="33" applyNumberFormat="1" applyFont="1" applyBorder="1" applyAlignment="1" applyProtection="1">
      <alignment horizontal="center" vertical="center"/>
      <protection locked="0"/>
    </xf>
    <xf numFmtId="4" fontId="39" fillId="0" borderId="2" xfId="33" applyNumberFormat="1" applyFont="1" applyBorder="1" applyAlignment="1" applyProtection="1">
      <alignment horizontal="center" vertical="center"/>
      <protection locked="0"/>
    </xf>
    <xf numFmtId="0" fontId="39" fillId="0" borderId="20" xfId="33" applyFont="1" applyBorder="1" applyAlignment="1">
      <alignment horizontal="center" vertical="center"/>
    </xf>
    <xf numFmtId="0" fontId="39" fillId="0" borderId="2" xfId="33" applyFont="1" applyBorder="1" applyAlignment="1">
      <alignment horizontal="center" vertical="center"/>
    </xf>
    <xf numFmtId="0" fontId="39" fillId="0" borderId="20" xfId="33" applyFont="1" applyBorder="1" applyAlignment="1">
      <alignment horizontal="center" vertical="center" wrapText="1"/>
    </xf>
    <xf numFmtId="0" fontId="39" fillId="0" borderId="2" xfId="33" applyFont="1" applyBorder="1" applyAlignment="1">
      <alignment horizontal="center" vertical="center" wrapText="1"/>
    </xf>
    <xf numFmtId="0" fontId="66" fillId="0" borderId="0" xfId="33" applyFont="1" applyAlignment="1" applyProtection="1">
      <alignment horizontal="center" wrapText="1"/>
      <protection locked="0"/>
    </xf>
    <xf numFmtId="0" fontId="66" fillId="0" borderId="0" xfId="33" applyFont="1" applyAlignment="1" applyProtection="1">
      <alignment horizontal="center" vertical="top" wrapText="1"/>
      <protection locked="0"/>
    </xf>
    <xf numFmtId="0" fontId="66" fillId="0" borderId="0" xfId="33" applyFont="1" applyAlignment="1" applyProtection="1">
      <alignment horizontal="center" vertical="top"/>
      <protection locked="0"/>
    </xf>
    <xf numFmtId="0" fontId="66" fillId="0" borderId="0" xfId="33" applyFont="1" applyAlignment="1" applyProtection="1">
      <alignment horizontal="center"/>
      <protection locked="0"/>
    </xf>
    <xf numFmtId="0" fontId="67" fillId="0" borderId="20" xfId="23" applyFont="1" applyBorder="1" applyAlignment="1">
      <alignment horizontal="center" vertical="center" wrapText="1"/>
    </xf>
    <xf numFmtId="0" fontId="67" fillId="0" borderId="2" xfId="23" applyFont="1" applyBorder="1" applyAlignment="1">
      <alignment horizontal="center" vertical="center" wrapText="1"/>
    </xf>
    <xf numFmtId="0" fontId="42" fillId="0" borderId="0" xfId="23" applyFont="1" applyAlignment="1">
      <alignment horizontal="center" wrapText="1"/>
    </xf>
    <xf numFmtId="0" fontId="36" fillId="0" borderId="0" xfId="23" applyFont="1" applyAlignment="1">
      <alignment horizontal="center" wrapText="1"/>
    </xf>
    <xf numFmtId="0" fontId="67" fillId="0" borderId="5" xfId="23" applyFont="1" applyBorder="1" applyAlignment="1">
      <alignment horizontal="center" vertical="center" wrapText="1"/>
    </xf>
    <xf numFmtId="0" fontId="67" fillId="0" borderId="7" xfId="23" applyFont="1" applyBorder="1" applyAlignment="1">
      <alignment horizontal="center" vertical="center" wrapText="1"/>
    </xf>
    <xf numFmtId="0" fontId="67" fillId="0" borderId="0" xfId="23" applyFont="1" applyAlignment="1">
      <alignment horizontal="center" vertical="center"/>
    </xf>
    <xf numFmtId="0" fontId="21" fillId="0" borderId="0" xfId="23" applyFont="1" applyAlignment="1">
      <alignment horizontal="center" vertical="center" wrapText="1"/>
    </xf>
    <xf numFmtId="0" fontId="31" fillId="0" borderId="0" xfId="23" applyFont="1" applyAlignment="1">
      <alignment horizontal="center"/>
    </xf>
    <xf numFmtId="0" fontId="37" fillId="0" borderId="0" xfId="23" applyFont="1" applyAlignment="1">
      <alignment horizontal="center"/>
    </xf>
    <xf numFmtId="0" fontId="36" fillId="0" borderId="17" xfId="23" applyFont="1" applyBorder="1" applyAlignment="1">
      <alignment horizontal="left" vertical="top" wrapText="1"/>
    </xf>
    <xf numFmtId="0" fontId="36" fillId="0" borderId="18" xfId="23" applyFont="1" applyBorder="1" applyAlignment="1">
      <alignment horizontal="left" vertical="top" wrapText="1"/>
    </xf>
    <xf numFmtId="0" fontId="36" fillId="0" borderId="19" xfId="23" applyFont="1" applyBorder="1" applyAlignment="1">
      <alignment horizontal="left" vertical="top" wrapText="1"/>
    </xf>
    <xf numFmtId="0" fontId="36" fillId="0" borderId="1" xfId="23" applyFont="1" applyBorder="1" applyAlignment="1">
      <alignment horizontal="center" vertical="center" wrapText="1"/>
    </xf>
    <xf numFmtId="0" fontId="38" fillId="0" borderId="0" xfId="23" applyFont="1" applyAlignment="1">
      <alignment horizontal="left"/>
    </xf>
    <xf numFmtId="0" fontId="37" fillId="0" borderId="22" xfId="23" applyFont="1" applyBorder="1" applyAlignment="1">
      <alignment horizontal="center" vertical="top" wrapText="1"/>
    </xf>
    <xf numFmtId="0" fontId="37" fillId="0" borderId="0" xfId="23" applyFont="1" applyAlignment="1">
      <alignment horizontal="center" vertical="top" wrapText="1"/>
    </xf>
    <xf numFmtId="0" fontId="37" fillId="0" borderId="23" xfId="23" applyFont="1" applyBorder="1" applyAlignment="1">
      <alignment horizontal="center" vertical="top" wrapText="1"/>
    </xf>
    <xf numFmtId="0" fontId="37" fillId="0" borderId="24" xfId="23" applyFont="1" applyBorder="1" applyAlignment="1">
      <alignment horizontal="center" vertical="top" wrapText="1"/>
    </xf>
    <xf numFmtId="0" fontId="37" fillId="0" borderId="3" xfId="23" applyFont="1" applyBorder="1" applyAlignment="1">
      <alignment horizontal="center" vertical="top" wrapText="1"/>
    </xf>
    <xf numFmtId="0" fontId="37" fillId="0" borderId="4" xfId="23" applyFont="1" applyBorder="1" applyAlignment="1">
      <alignment horizontal="center" vertical="top" wrapText="1"/>
    </xf>
    <xf numFmtId="0" fontId="68" fillId="0" borderId="5" xfId="23" applyFont="1" applyBorder="1" applyAlignment="1">
      <alignment horizontal="center"/>
    </xf>
    <xf numFmtId="0" fontId="68" fillId="0" borderId="7" xfId="23" applyFont="1" applyBorder="1" applyAlignment="1">
      <alignment horizontal="center"/>
    </xf>
    <xf numFmtId="0" fontId="37" fillId="0" borderId="22" xfId="23" applyFont="1" applyBorder="1" applyAlignment="1">
      <alignment horizontal="left" vertical="top" wrapText="1"/>
    </xf>
    <xf numFmtId="0" fontId="37" fillId="0" borderId="0" xfId="23" applyFont="1" applyAlignment="1">
      <alignment horizontal="left" vertical="top" wrapText="1"/>
    </xf>
    <xf numFmtId="0" fontId="37" fillId="0" borderId="23" xfId="23" applyFont="1" applyBorder="1" applyAlignment="1">
      <alignment horizontal="left" vertical="top" wrapText="1"/>
    </xf>
    <xf numFmtId="0" fontId="36" fillId="0" borderId="22" xfId="23" applyFont="1" applyBorder="1" applyAlignment="1">
      <alignment horizontal="left" vertical="top" wrapText="1"/>
    </xf>
    <xf numFmtId="0" fontId="36" fillId="0" borderId="23" xfId="23" applyFont="1" applyBorder="1" applyAlignment="1">
      <alignment horizontal="left" vertical="top" wrapText="1"/>
    </xf>
    <xf numFmtId="0" fontId="36" fillId="0" borderId="24" xfId="23" applyFont="1" applyBorder="1" applyAlignment="1">
      <alignment horizontal="left" vertical="top" wrapText="1"/>
    </xf>
    <xf numFmtId="0" fontId="36" fillId="0" borderId="3" xfId="23" applyFont="1" applyBorder="1" applyAlignment="1">
      <alignment horizontal="left" vertical="top" wrapText="1"/>
    </xf>
    <xf numFmtId="0" fontId="36" fillId="0" borderId="4" xfId="23" applyFont="1" applyBorder="1" applyAlignment="1">
      <alignment horizontal="left" vertical="top" wrapText="1"/>
    </xf>
    <xf numFmtId="0" fontId="40" fillId="0" borderId="5" xfId="23" applyFont="1" applyBorder="1" applyAlignment="1">
      <alignment horizontal="center" vertical="center" wrapText="1"/>
    </xf>
    <xf numFmtId="0" fontId="40" fillId="0" borderId="7" xfId="23" applyFont="1" applyBorder="1" applyAlignment="1">
      <alignment horizontal="center" vertical="center" wrapText="1"/>
    </xf>
    <xf numFmtId="0" fontId="36" fillId="0" borderId="20" xfId="23" applyFont="1" applyBorder="1" applyAlignment="1">
      <alignment horizontal="center" vertical="center"/>
    </xf>
    <xf numFmtId="0" fontId="36" fillId="0" borderId="2" xfId="23" applyFont="1" applyBorder="1" applyAlignment="1">
      <alignment horizontal="center" vertical="center"/>
    </xf>
    <xf numFmtId="0" fontId="23" fillId="0" borderId="0" xfId="23" applyFont="1" applyAlignment="1">
      <alignment horizontal="center" vertical="top"/>
    </xf>
    <xf numFmtId="0" fontId="38" fillId="0" borderId="0" xfId="23" applyFont="1" applyAlignment="1">
      <alignment horizontal="left" vertical="top" wrapText="1"/>
    </xf>
    <xf numFmtId="0" fontId="38" fillId="0" borderId="0" xfId="23" applyFont="1" applyAlignment="1">
      <alignment horizontal="left" vertical="top"/>
    </xf>
    <xf numFmtId="0" fontId="2" fillId="0" borderId="0" xfId="23" applyAlignment="1">
      <alignment vertical="top"/>
    </xf>
    <xf numFmtId="0" fontId="36" fillId="0" borderId="0" xfId="23" applyFont="1" applyAlignment="1">
      <alignment horizontal="center"/>
    </xf>
    <xf numFmtId="0" fontId="36" fillId="0" borderId="0" xfId="30" applyFont="1" applyAlignment="1">
      <alignment horizontal="center" vertical="center" wrapText="1"/>
    </xf>
    <xf numFmtId="0" fontId="38" fillId="0" borderId="0" xfId="30" applyFont="1" applyAlignment="1">
      <alignment horizontal="center" vertical="center" wrapText="1"/>
    </xf>
    <xf numFmtId="0" fontId="36" fillId="0" borderId="0" xfId="30" applyFont="1" applyAlignment="1">
      <alignment horizontal="left"/>
    </xf>
    <xf numFmtId="0" fontId="37" fillId="0" borderId="0" xfId="30" applyFont="1" applyAlignment="1">
      <alignment horizontal="left"/>
    </xf>
    <xf numFmtId="0" fontId="38" fillId="0" borderId="0" xfId="30" applyFont="1" applyAlignment="1">
      <alignment horizontal="left" wrapText="1"/>
    </xf>
    <xf numFmtId="49" fontId="37" fillId="0" borderId="0" xfId="30" applyNumberFormat="1" applyFont="1" applyAlignment="1" applyProtection="1">
      <alignment horizontal="left"/>
      <protection locked="0"/>
    </xf>
    <xf numFmtId="0" fontId="21" fillId="0" borderId="0" xfId="30" applyFont="1" applyAlignment="1">
      <alignment horizontal="center" vertical="center"/>
    </xf>
    <xf numFmtId="0" fontId="38" fillId="0" borderId="0" xfId="30" applyFont="1" applyAlignment="1">
      <alignment horizontal="center"/>
    </xf>
    <xf numFmtId="0" fontId="37" fillId="0" borderId="0" xfId="30" applyFont="1" applyAlignment="1">
      <alignment horizontal="center"/>
    </xf>
    <xf numFmtId="0" fontId="21" fillId="0" borderId="0" xfId="30" applyFont="1" applyAlignment="1">
      <alignment horizontal="left"/>
    </xf>
    <xf numFmtId="0" fontId="38" fillId="0" borderId="0" xfId="30" applyFont="1" applyAlignment="1">
      <alignment horizontal="left"/>
    </xf>
    <xf numFmtId="0" fontId="36" fillId="0" borderId="0" xfId="26" applyFont="1" applyAlignment="1">
      <alignment horizontal="center" vertical="center" wrapText="1"/>
    </xf>
    <xf numFmtId="0" fontId="37" fillId="0" borderId="0" xfId="26" applyFont="1" applyAlignment="1">
      <alignment horizontal="center" vertical="center"/>
    </xf>
    <xf numFmtId="0" fontId="38" fillId="0" borderId="0" xfId="26" applyFont="1" applyAlignment="1">
      <alignment horizontal="left" wrapText="1"/>
    </xf>
    <xf numFmtId="0" fontId="21" fillId="0" borderId="0" xfId="26" applyFont="1" applyAlignment="1">
      <alignment horizontal="center" vertical="center"/>
    </xf>
    <xf numFmtId="0" fontId="36" fillId="0" borderId="0" xfId="34" applyFont="1" applyAlignment="1">
      <alignment horizontal="center" vertical="center" wrapText="1"/>
    </xf>
    <xf numFmtId="0" fontId="37" fillId="0" borderId="0" xfId="34" applyFont="1" applyAlignment="1">
      <alignment horizontal="center" vertical="center" wrapText="1"/>
    </xf>
    <xf numFmtId="0" fontId="21" fillId="0" borderId="0" xfId="34" applyFont="1" applyAlignment="1">
      <alignment horizontal="left"/>
    </xf>
    <xf numFmtId="0" fontId="1" fillId="0" borderId="0" xfId="34" applyAlignment="1">
      <alignment horizontal="left"/>
    </xf>
    <xf numFmtId="0" fontId="38" fillId="0" borderId="0" xfId="34" applyFont="1" applyAlignment="1">
      <alignment horizontal="left" wrapText="1"/>
    </xf>
    <xf numFmtId="0" fontId="21" fillId="0" borderId="0" xfId="34" applyFont="1" applyAlignment="1">
      <alignment horizontal="center" vertical="center"/>
    </xf>
    <xf numFmtId="0" fontId="37" fillId="0" borderId="0" xfId="34" applyFont="1" applyAlignment="1">
      <alignment horizontal="center" vertical="center"/>
    </xf>
    <xf numFmtId="0" fontId="38" fillId="0" borderId="0" xfId="26" applyFont="1" applyAlignment="1">
      <alignment horizontal="center" vertical="center"/>
    </xf>
    <xf numFmtId="0" fontId="21" fillId="0" borderId="0" xfId="26" applyFont="1" applyAlignment="1">
      <alignment horizontal="left"/>
    </xf>
    <xf numFmtId="0" fontId="38" fillId="0" borderId="0" xfId="26" applyFont="1" applyAlignment="1">
      <alignment horizontal="left"/>
    </xf>
    <xf numFmtId="0" fontId="38" fillId="0" borderId="0" xfId="26" applyFont="1" applyAlignment="1">
      <alignment horizontal="center"/>
    </xf>
    <xf numFmtId="0" fontId="77" fillId="0" borderId="0" xfId="45" applyFont="1" applyAlignment="1">
      <alignment horizontal="left" vertical="top" wrapText="1"/>
    </xf>
    <xf numFmtId="0" fontId="79" fillId="0" borderId="0" xfId="46" applyFont="1" applyAlignment="1">
      <alignment horizontal="left" vertical="center" wrapText="1"/>
    </xf>
    <xf numFmtId="0" fontId="79" fillId="0" borderId="0" xfId="46" applyFont="1" applyAlignment="1">
      <alignment horizontal="left" vertical="center"/>
    </xf>
    <xf numFmtId="0" fontId="77" fillId="0" borderId="17" xfId="46" applyFont="1" applyBorder="1" applyAlignment="1" applyProtection="1">
      <alignment vertical="top" wrapText="1"/>
      <protection locked="0"/>
    </xf>
    <xf numFmtId="0" fontId="77" fillId="0" borderId="18" xfId="46" applyFont="1" applyBorder="1" applyAlignment="1" applyProtection="1">
      <alignment vertical="top" wrapText="1"/>
      <protection locked="0"/>
    </xf>
    <xf numFmtId="0" fontId="77" fillId="0" borderId="19" xfId="46" applyFont="1" applyBorder="1" applyAlignment="1" applyProtection="1">
      <alignment vertical="top" wrapText="1"/>
      <protection locked="0"/>
    </xf>
    <xf numFmtId="0" fontId="77" fillId="0" borderId="24" xfId="46" applyFont="1" applyBorder="1" applyAlignment="1" applyProtection="1">
      <alignment vertical="top" wrapText="1"/>
      <protection locked="0"/>
    </xf>
    <xf numFmtId="0" fontId="77" fillId="0" borderId="3" xfId="46" applyFont="1" applyBorder="1" applyAlignment="1" applyProtection="1">
      <alignment vertical="top" wrapText="1"/>
      <protection locked="0"/>
    </xf>
    <xf numFmtId="0" fontId="77" fillId="0" borderId="4" xfId="46" applyFont="1" applyBorder="1" applyAlignment="1" applyProtection="1">
      <alignment vertical="top" wrapText="1"/>
      <protection locked="0"/>
    </xf>
    <xf numFmtId="0" fontId="37" fillId="0" borderId="0" xfId="23" applyFont="1" applyAlignment="1" applyProtection="1">
      <alignment horizontal="center" vertical="top"/>
      <protection locked="0"/>
    </xf>
    <xf numFmtId="0" fontId="81" fillId="0" borderId="1" xfId="47" applyFont="1" applyBorder="1" applyAlignment="1">
      <alignment horizontal="center" vertical="center"/>
    </xf>
    <xf numFmtId="0" fontId="38" fillId="0" borderId="1" xfId="23" applyFont="1" applyBorder="1" applyAlignment="1">
      <alignment horizontal="center" vertical="center"/>
    </xf>
    <xf numFmtId="0" fontId="81" fillId="0" borderId="1" xfId="47" applyFont="1" applyBorder="1" applyAlignment="1">
      <alignment horizontal="center" vertical="center" wrapText="1"/>
    </xf>
    <xf numFmtId="0" fontId="83" fillId="23" borderId="5" xfId="47" applyFont="1" applyFill="1" applyBorder="1" applyAlignment="1">
      <alignment wrapText="1"/>
    </xf>
    <xf numFmtId="0" fontId="38" fillId="0" borderId="6" xfId="23" applyFont="1" applyBorder="1" applyAlignment="1">
      <alignment wrapText="1"/>
    </xf>
    <xf numFmtId="3" fontId="80" fillId="0" borderId="22" xfId="47" applyNumberFormat="1" applyFont="1" applyBorder="1" applyAlignment="1">
      <alignment horizontal="left" wrapText="1"/>
    </xf>
    <xf numFmtId="3" fontId="80" fillId="0" borderId="0" xfId="47" applyNumberFormat="1" applyFont="1" applyAlignment="1">
      <alignment horizontal="left" wrapText="1"/>
    </xf>
    <xf numFmtId="0" fontId="80" fillId="0" borderId="24" xfId="47" applyFont="1" applyBorder="1" applyAlignment="1">
      <alignment horizontal="left" wrapText="1"/>
    </xf>
    <xf numFmtId="0" fontId="80" fillId="0" borderId="3" xfId="47" applyFont="1" applyBorder="1" applyAlignment="1">
      <alignment horizontal="left" wrapText="1"/>
    </xf>
    <xf numFmtId="0" fontId="77" fillId="0" borderId="0" xfId="45" applyFont="1" applyAlignment="1">
      <alignment horizontal="left" vertical="center" wrapText="1"/>
    </xf>
    <xf numFmtId="0" fontId="38" fillId="0" borderId="0" xfId="23" applyFont="1" applyAlignment="1">
      <alignment horizontal="left" vertical="center" wrapText="1"/>
    </xf>
    <xf numFmtId="0" fontId="72" fillId="0" borderId="0" xfId="46" applyFont="1" applyAlignment="1">
      <alignment horizontal="left" vertical="center" wrapText="1"/>
    </xf>
    <xf numFmtId="0" fontId="72" fillId="0" borderId="0" xfId="46" applyFont="1" applyAlignment="1">
      <alignment horizontal="left" vertical="center"/>
    </xf>
    <xf numFmtId="0" fontId="77" fillId="0" borderId="17" xfId="46" applyFont="1" applyBorder="1" applyAlignment="1" applyProtection="1">
      <alignment horizontal="left" vertical="top" wrapText="1"/>
      <protection locked="0"/>
    </xf>
    <xf numFmtId="0" fontId="77" fillId="0" borderId="18" xfId="46" applyFont="1" applyBorder="1" applyAlignment="1" applyProtection="1">
      <alignment horizontal="left" vertical="top" wrapText="1"/>
      <protection locked="0"/>
    </xf>
    <xf numFmtId="0" fontId="77" fillId="0" borderId="19" xfId="46" applyFont="1" applyBorder="1" applyAlignment="1" applyProtection="1">
      <alignment horizontal="left" vertical="top" wrapText="1"/>
      <protection locked="0"/>
    </xf>
    <xf numFmtId="0" fontId="77" fillId="0" borderId="24" xfId="46" applyFont="1" applyBorder="1" applyAlignment="1" applyProtection="1">
      <alignment horizontal="left" vertical="top" wrapText="1"/>
      <protection locked="0"/>
    </xf>
    <xf numFmtId="0" fontId="77" fillId="0" borderId="3" xfId="46" applyFont="1" applyBorder="1" applyAlignment="1" applyProtection="1">
      <alignment horizontal="left" vertical="top" wrapText="1"/>
      <protection locked="0"/>
    </xf>
    <xf numFmtId="0" fontId="77" fillId="0" borderId="4" xfId="46" applyFont="1" applyBorder="1" applyAlignment="1" applyProtection="1">
      <alignment horizontal="left" vertical="top" wrapText="1"/>
      <protection locked="0"/>
    </xf>
    <xf numFmtId="0" fontId="77" fillId="0" borderId="5" xfId="46" applyFont="1" applyBorder="1" applyAlignment="1" applyProtection="1">
      <alignment horizontal="left" vertical="top" wrapText="1"/>
      <protection locked="0"/>
    </xf>
    <xf numFmtId="0" fontId="77" fillId="0" borderId="6" xfId="46" applyFont="1" applyBorder="1" applyAlignment="1" applyProtection="1">
      <alignment horizontal="left" vertical="top" wrapText="1"/>
      <protection locked="0"/>
    </xf>
    <xf numFmtId="0" fontId="77" fillId="0" borderId="7" xfId="46" applyFont="1" applyBorder="1" applyAlignment="1" applyProtection="1">
      <alignment horizontal="left" vertical="top" wrapText="1"/>
      <protection locked="0"/>
    </xf>
    <xf numFmtId="0" fontId="24" fillId="14" borderId="5" xfId="23" applyFont="1" applyFill="1" applyBorder="1" applyAlignment="1">
      <alignment horizontal="left" vertical="center" wrapText="1"/>
    </xf>
    <xf numFmtId="0" fontId="24" fillId="14" borderId="7" xfId="23" applyFont="1" applyFill="1" applyBorder="1" applyAlignment="1">
      <alignment horizontal="left" vertical="center" wrapText="1"/>
    </xf>
    <xf numFmtId="0" fontId="2" fillId="0" borderId="0" xfId="0" applyFont="1" applyAlignment="1">
      <alignment vertical="center" wrapText="1"/>
    </xf>
    <xf numFmtId="0" fontId="31" fillId="0" borderId="0" xfId="0" applyFont="1" applyAlignment="1">
      <alignment vertical="center"/>
    </xf>
    <xf numFmtId="0" fontId="90" fillId="0" borderId="0" xfId="0" applyFont="1" applyAlignment="1">
      <alignment vertical="center"/>
    </xf>
    <xf numFmtId="0" fontId="36" fillId="0" borderId="0" xfId="0" applyFont="1" applyAlignment="1">
      <alignment horizontal="center" vertical="center" wrapText="1"/>
    </xf>
    <xf numFmtId="0" fontId="37" fillId="0" borderId="0" xfId="0" applyFont="1"/>
    <xf numFmtId="0" fontId="0" fillId="0" borderId="0" xfId="0"/>
    <xf numFmtId="0" fontId="22" fillId="13" borderId="7" xfId="23" applyFont="1" applyFill="1" applyBorder="1" applyAlignment="1">
      <alignment horizontal="left" vertical="center" wrapText="1"/>
    </xf>
    <xf numFmtId="0" fontId="22" fillId="13" borderId="1" xfId="23" applyFont="1" applyFill="1" applyBorder="1" applyAlignment="1">
      <alignment horizontal="left" vertical="center" wrapText="1"/>
    </xf>
    <xf numFmtId="0" fontId="24" fillId="14" borderId="5" xfId="23" applyFont="1" applyFill="1" applyBorder="1" applyAlignment="1">
      <alignment horizontal="left" vertical="top" wrapText="1"/>
    </xf>
    <xf numFmtId="0" fontId="24" fillId="14" borderId="6" xfId="23" applyFont="1" applyFill="1" applyBorder="1" applyAlignment="1">
      <alignment horizontal="left" vertical="top" wrapText="1"/>
    </xf>
    <xf numFmtId="0" fontId="24" fillId="14" borderId="7" xfId="23" applyFont="1" applyFill="1" applyBorder="1" applyAlignment="1">
      <alignment horizontal="left" vertical="top" wrapText="1"/>
    </xf>
    <xf numFmtId="0" fontId="24" fillId="13" borderId="20" xfId="23" applyFont="1" applyFill="1" applyBorder="1" applyAlignment="1">
      <alignment horizontal="center" vertical="center" textRotation="90" wrapText="1"/>
    </xf>
    <xf numFmtId="0" fontId="24" fillId="13" borderId="21" xfId="23" applyFont="1" applyFill="1" applyBorder="1" applyAlignment="1">
      <alignment horizontal="center" vertical="center" textRotation="90" wrapText="1"/>
    </xf>
    <xf numFmtId="0" fontId="24" fillId="13" borderId="2" xfId="23" applyFont="1" applyFill="1" applyBorder="1" applyAlignment="1">
      <alignment horizontal="center" vertical="center" textRotation="90" wrapText="1"/>
    </xf>
    <xf numFmtId="0" fontId="22" fillId="13" borderId="5" xfId="23" applyFont="1" applyFill="1" applyBorder="1" applyAlignment="1">
      <alignment horizontal="right" vertical="center" wrapText="1"/>
    </xf>
    <xf numFmtId="0" fontId="22" fillId="13" borderId="6" xfId="23" applyFont="1" applyFill="1" applyBorder="1" applyAlignment="1">
      <alignment horizontal="right" vertical="center" wrapText="1"/>
    </xf>
    <xf numFmtId="0" fontId="22" fillId="13" borderId="5" xfId="23" applyFont="1" applyFill="1" applyBorder="1" applyAlignment="1">
      <alignment horizontal="left" vertical="center" wrapText="1"/>
    </xf>
    <xf numFmtId="0" fontId="26" fillId="13" borderId="1" xfId="23" applyFont="1" applyFill="1" applyBorder="1" applyAlignment="1">
      <alignment horizontal="left" vertical="center" wrapText="1"/>
    </xf>
    <xf numFmtId="0" fontId="24" fillId="0" borderId="1" xfId="0" applyFont="1" applyBorder="1" applyAlignment="1">
      <alignment horizontal="left" vertical="top" wrapText="1"/>
    </xf>
    <xf numFmtId="0" fontId="22" fillId="13" borderId="5" xfId="0" applyFont="1" applyFill="1" applyBorder="1" applyAlignment="1">
      <alignment horizontal="right" vertical="center"/>
    </xf>
    <xf numFmtId="0" fontId="22" fillId="13" borderId="6" xfId="0" applyFont="1" applyFill="1" applyBorder="1" applyAlignment="1">
      <alignment horizontal="right" vertical="center"/>
    </xf>
    <xf numFmtId="0" fontId="22" fillId="13" borderId="17" xfId="23" applyFont="1" applyFill="1" applyBorder="1" applyAlignment="1">
      <alignment horizontal="left" vertical="center" wrapText="1"/>
    </xf>
    <xf numFmtId="0" fontId="22" fillId="13" borderId="18" xfId="23" applyFont="1" applyFill="1" applyBorder="1" applyAlignment="1">
      <alignment horizontal="left" vertical="center" wrapText="1"/>
    </xf>
    <xf numFmtId="0" fontId="22" fillId="13" borderId="5" xfId="23" applyFont="1" applyFill="1" applyBorder="1" applyAlignment="1">
      <alignment horizontal="center" vertical="center" wrapText="1"/>
    </xf>
    <xf numFmtId="0" fontId="22" fillId="13" borderId="6" xfId="23" applyFont="1" applyFill="1" applyBorder="1" applyAlignment="1">
      <alignment horizontal="center" vertical="center" wrapText="1"/>
    </xf>
    <xf numFmtId="0" fontId="22" fillId="13" borderId="7" xfId="23" applyFont="1" applyFill="1" applyBorder="1" applyAlignment="1">
      <alignment horizontal="center" vertical="center" wrapText="1"/>
    </xf>
    <xf numFmtId="0" fontId="22" fillId="16" borderId="5" xfId="0" applyFont="1" applyFill="1" applyBorder="1" applyAlignment="1">
      <alignment horizontal="right" vertical="center" wrapText="1"/>
    </xf>
    <xf numFmtId="0" fontId="22" fillId="16" borderId="6" xfId="0" applyFont="1" applyFill="1" applyBorder="1" applyAlignment="1">
      <alignment horizontal="right" vertical="center" wrapText="1"/>
    </xf>
    <xf numFmtId="0" fontId="22" fillId="13" borderId="6" xfId="23" applyFont="1" applyFill="1" applyBorder="1" applyAlignment="1">
      <alignment horizontal="left" vertical="center" wrapText="1"/>
    </xf>
    <xf numFmtId="0" fontId="25" fillId="13" borderId="5" xfId="23" applyFont="1" applyFill="1" applyBorder="1" applyAlignment="1">
      <alignment horizontal="left" vertical="center" wrapText="1"/>
    </xf>
    <xf numFmtId="0" fontId="25" fillId="13" borderId="6" xfId="23" applyFont="1" applyFill="1" applyBorder="1" applyAlignment="1">
      <alignment horizontal="left" vertical="center" wrapText="1"/>
    </xf>
    <xf numFmtId="0" fontId="25" fillId="13" borderId="7" xfId="23" applyFont="1" applyFill="1" applyBorder="1" applyAlignment="1">
      <alignment horizontal="left" vertical="center" wrapText="1"/>
    </xf>
    <xf numFmtId="0" fontId="22" fillId="13" borderId="6" xfId="23" applyFont="1" applyFill="1" applyBorder="1" applyAlignment="1">
      <alignment horizontal="center" vertical="top" wrapText="1"/>
    </xf>
    <xf numFmtId="0" fontId="22" fillId="13" borderId="7" xfId="23" applyFont="1" applyFill="1" applyBorder="1" applyAlignment="1">
      <alignment horizontal="center" vertical="top" wrapText="1"/>
    </xf>
    <xf numFmtId="0" fontId="22" fillId="14" borderId="2" xfId="23" applyFont="1" applyFill="1" applyBorder="1" applyAlignment="1">
      <alignment horizontal="left" vertical="top" wrapText="1"/>
    </xf>
    <xf numFmtId="0" fontId="22" fillId="0" borderId="1" xfId="23" applyFont="1" applyBorder="1" applyAlignment="1">
      <alignment horizontal="left" vertical="top" wrapText="1"/>
    </xf>
    <xf numFmtId="0" fontId="87" fillId="0" borderId="0" xfId="33" applyFont="1" applyAlignment="1">
      <alignment horizontal="left"/>
    </xf>
    <xf numFmtId="0" fontId="37" fillId="0" borderId="3" xfId="33" applyFont="1" applyBorder="1" applyAlignment="1">
      <alignment horizontal="center"/>
    </xf>
    <xf numFmtId="0" fontId="37" fillId="0" borderId="0" xfId="33" applyFont="1" applyAlignment="1">
      <alignment horizontal="center"/>
    </xf>
    <xf numFmtId="0" fontId="21" fillId="0" borderId="0" xfId="33" applyFont="1" applyAlignment="1">
      <alignment horizontal="center" vertical="center"/>
    </xf>
    <xf numFmtId="0" fontId="36" fillId="0" borderId="0" xfId="33" applyFont="1" applyAlignment="1">
      <alignment horizontal="center" vertical="center"/>
    </xf>
    <xf numFmtId="0" fontId="67" fillId="0" borderId="20" xfId="48" applyFont="1" applyBorder="1" applyAlignment="1">
      <alignment horizontal="center" vertical="center"/>
    </xf>
    <xf numFmtId="0" fontId="67" fillId="0" borderId="2" xfId="48" applyFont="1" applyBorder="1" applyAlignment="1">
      <alignment horizontal="center" vertical="center"/>
    </xf>
    <xf numFmtId="0" fontId="67" fillId="0" borderId="20" xfId="48" applyFont="1" applyBorder="1" applyAlignment="1">
      <alignment horizontal="center" vertical="center" wrapText="1"/>
    </xf>
    <xf numFmtId="0" fontId="67" fillId="0" borderId="2" xfId="48" applyFont="1" applyBorder="1" applyAlignment="1">
      <alignment horizontal="center" vertical="center" wrapText="1"/>
    </xf>
    <xf numFmtId="0" fontId="67" fillId="0" borderId="17" xfId="48" applyFont="1" applyBorder="1" applyAlignment="1">
      <alignment horizontal="center" vertical="center" wrapText="1"/>
    </xf>
    <xf numFmtId="0" fontId="23" fillId="0" borderId="20" xfId="48" applyFont="1" applyBorder="1" applyAlignment="1">
      <alignment horizontal="center" vertical="center" wrapText="1"/>
    </xf>
    <xf numFmtId="0" fontId="23" fillId="0" borderId="21" xfId="48" applyFont="1" applyBorder="1" applyAlignment="1">
      <alignment horizontal="center" vertical="center" wrapText="1"/>
    </xf>
    <xf numFmtId="0" fontId="23" fillId="0" borderId="2" xfId="48" applyFont="1" applyBorder="1" applyAlignment="1">
      <alignment horizontal="center" vertical="center" wrapText="1"/>
    </xf>
    <xf numFmtId="0" fontId="67" fillId="0" borderId="18" xfId="48" applyFont="1" applyBorder="1" applyAlignment="1">
      <alignment horizontal="center" vertical="center" wrapText="1"/>
    </xf>
    <xf numFmtId="0" fontId="67" fillId="0" borderId="19" xfId="48" applyFont="1" applyBorder="1" applyAlignment="1">
      <alignment horizontal="center" vertical="center" wrapText="1"/>
    </xf>
    <xf numFmtId="0" fontId="40" fillId="0" borderId="0" xfId="33" applyFont="1" applyAlignment="1">
      <alignment horizontal="left" wrapText="1"/>
    </xf>
    <xf numFmtId="0" fontId="38" fillId="0" borderId="0" xfId="33" applyFont="1" applyAlignment="1">
      <alignment horizontal="left" wrapText="1"/>
    </xf>
    <xf numFmtId="49" fontId="23" fillId="0" borderId="20" xfId="48" applyNumberFormat="1" applyFont="1" applyBorder="1" applyAlignment="1">
      <alignment horizontal="center" vertical="center"/>
    </xf>
    <xf numFmtId="49" fontId="23" fillId="0" borderId="21" xfId="48" applyNumberFormat="1" applyFont="1" applyBorder="1" applyAlignment="1">
      <alignment horizontal="center" vertical="center"/>
    </xf>
    <xf numFmtId="49" fontId="23" fillId="0" borderId="2" xfId="48" applyNumberFormat="1" applyFont="1" applyBorder="1" applyAlignment="1">
      <alignment horizontal="center" vertical="center"/>
    </xf>
    <xf numFmtId="3" fontId="23" fillId="0" borderId="20" xfId="48" applyNumberFormat="1" applyFont="1" applyBorder="1" applyAlignment="1">
      <alignment horizontal="center" vertical="center"/>
    </xf>
    <xf numFmtId="3" fontId="23" fillId="0" borderId="21" xfId="48" applyNumberFormat="1" applyFont="1" applyBorder="1" applyAlignment="1">
      <alignment horizontal="center" vertical="center"/>
    </xf>
    <xf numFmtId="3" fontId="23" fillId="0" borderId="2" xfId="48" applyNumberFormat="1" applyFont="1" applyBorder="1" applyAlignment="1">
      <alignment horizontal="center" vertical="center"/>
    </xf>
    <xf numFmtId="0" fontId="23" fillId="0" borderId="20" xfId="48" applyFont="1" applyBorder="1" applyAlignment="1">
      <alignment horizontal="center" vertical="center"/>
    </xf>
    <xf numFmtId="0" fontId="23" fillId="0" borderId="21" xfId="48" applyFont="1" applyBorder="1" applyAlignment="1">
      <alignment horizontal="center" vertical="center"/>
    </xf>
    <xf numFmtId="0" fontId="23" fillId="0" borderId="2" xfId="48" applyFont="1" applyBorder="1" applyAlignment="1">
      <alignment horizontal="center" vertical="center"/>
    </xf>
    <xf numFmtId="3" fontId="23" fillId="0" borderId="20" xfId="48" applyNumberFormat="1" applyFont="1" applyBorder="1" applyAlignment="1">
      <alignment horizontal="center" vertical="center" wrapText="1"/>
    </xf>
    <xf numFmtId="3" fontId="23" fillId="0" borderId="21" xfId="48" applyNumberFormat="1" applyFont="1" applyBorder="1" applyAlignment="1">
      <alignment horizontal="center" vertical="center" wrapText="1"/>
    </xf>
    <xf numFmtId="3" fontId="23" fillId="0" borderId="2" xfId="48" applyNumberFormat="1" applyFont="1" applyBorder="1" applyAlignment="1">
      <alignment horizontal="center" vertical="center" wrapText="1"/>
    </xf>
    <xf numFmtId="4" fontId="23" fillId="15" borderId="20" xfId="48" applyNumberFormat="1" applyFont="1" applyFill="1" applyBorder="1" applyAlignment="1">
      <alignment horizontal="right" vertical="center" wrapText="1"/>
    </xf>
    <xf numFmtId="4" fontId="23" fillId="15" borderId="21" xfId="48" applyNumberFormat="1" applyFont="1" applyFill="1" applyBorder="1" applyAlignment="1">
      <alignment horizontal="right" vertical="center" wrapText="1"/>
    </xf>
    <xf numFmtId="4" fontId="23" fillId="15" borderId="2" xfId="48" applyNumberFormat="1" applyFont="1" applyFill="1" applyBorder="1" applyAlignment="1">
      <alignment horizontal="right" vertical="center" wrapText="1"/>
    </xf>
    <xf numFmtId="4" fontId="23" fillId="0" borderId="20" xfId="48" applyNumberFormat="1" applyFont="1" applyBorder="1" applyAlignment="1">
      <alignment horizontal="right" vertical="center"/>
    </xf>
    <xf numFmtId="4" fontId="23" fillId="0" borderId="21" xfId="48" applyNumberFormat="1" applyFont="1" applyBorder="1" applyAlignment="1">
      <alignment horizontal="right" vertical="center"/>
    </xf>
    <xf numFmtId="4" fontId="23" fillId="0" borderId="2" xfId="48" applyNumberFormat="1" applyFont="1" applyBorder="1" applyAlignment="1">
      <alignment horizontal="right" vertical="center"/>
    </xf>
    <xf numFmtId="4" fontId="23" fillId="15" borderId="20" xfId="48" applyNumberFormat="1" applyFont="1" applyFill="1" applyBorder="1" applyAlignment="1">
      <alignment horizontal="right" vertical="center"/>
    </xf>
    <xf numFmtId="4" fontId="23" fillId="15" borderId="21" xfId="48" applyNumberFormat="1" applyFont="1" applyFill="1" applyBorder="1" applyAlignment="1">
      <alignment horizontal="right" vertical="center"/>
    </xf>
    <xf numFmtId="4" fontId="23" fillId="15" borderId="2" xfId="48" applyNumberFormat="1" applyFont="1" applyFill="1" applyBorder="1" applyAlignment="1">
      <alignment horizontal="right" vertical="center"/>
    </xf>
    <xf numFmtId="4" fontId="23" fillId="0" borderId="20" xfId="48" applyNumberFormat="1" applyFont="1" applyBorder="1" applyAlignment="1">
      <alignment horizontal="center" vertical="center"/>
    </xf>
    <xf numFmtId="4" fontId="23" fillId="0" borderId="21" xfId="48" applyNumberFormat="1" applyFont="1" applyBorder="1" applyAlignment="1">
      <alignment horizontal="center" vertical="center"/>
    </xf>
    <xf numFmtId="4" fontId="23" fillId="0" borderId="2" xfId="48" applyNumberFormat="1" applyFont="1" applyBorder="1" applyAlignment="1">
      <alignment horizontal="center" vertical="center"/>
    </xf>
    <xf numFmtId="0" fontId="67" fillId="0" borderId="5" xfId="48" applyFont="1" applyBorder="1" applyAlignment="1">
      <alignment horizontal="center" vertical="center" wrapText="1"/>
    </xf>
    <xf numFmtId="0" fontId="67" fillId="0" borderId="6" xfId="48" applyFont="1" applyBorder="1" applyAlignment="1">
      <alignment horizontal="center" vertical="center" wrapText="1"/>
    </xf>
    <xf numFmtId="0" fontId="67" fillId="0" borderId="7" xfId="48" applyFont="1" applyBorder="1" applyAlignment="1">
      <alignment horizontal="center" vertical="center" wrapText="1"/>
    </xf>
    <xf numFmtId="14" fontId="23" fillId="0" borderId="20" xfId="48" applyNumberFormat="1" applyFont="1" applyBorder="1" applyAlignment="1">
      <alignment horizontal="center" vertical="center"/>
    </xf>
    <xf numFmtId="0" fontId="88" fillId="22" borderId="5" xfId="48" applyFont="1" applyFill="1" applyBorder="1" applyAlignment="1">
      <alignment horizontal="left"/>
    </xf>
    <xf numFmtId="0" fontId="88" fillId="22" borderId="6" xfId="48" applyFont="1" applyFill="1" applyBorder="1" applyAlignment="1">
      <alignment horizontal="left"/>
    </xf>
    <xf numFmtId="0" fontId="88" fillId="22" borderId="7" xfId="48" applyFont="1" applyFill="1" applyBorder="1" applyAlignment="1">
      <alignment horizontal="left"/>
    </xf>
    <xf numFmtId="0" fontId="40" fillId="0" borderId="0" xfId="23" applyFont="1" applyAlignment="1">
      <alignment horizontal="left" wrapText="1"/>
    </xf>
    <xf numFmtId="0" fontId="36" fillId="0" borderId="0" xfId="48" applyFont="1" applyAlignment="1">
      <alignment horizontal="center" vertical="center" wrapText="1"/>
    </xf>
    <xf numFmtId="0" fontId="88" fillId="0" borderId="5" xfId="48" applyFont="1" applyBorder="1" applyAlignment="1">
      <alignment horizontal="left"/>
    </xf>
    <xf numFmtId="0" fontId="88" fillId="0" borderId="6" xfId="48" applyFont="1" applyBorder="1" applyAlignment="1">
      <alignment horizontal="left"/>
    </xf>
    <xf numFmtId="0" fontId="88" fillId="0" borderId="7" xfId="48" applyFont="1" applyBorder="1" applyAlignment="1">
      <alignment horizontal="left"/>
    </xf>
    <xf numFmtId="0" fontId="42" fillId="0" borderId="1" xfId="56" applyFont="1" applyBorder="1" applyAlignment="1">
      <alignment horizontal="center" vertical="center" wrapText="1"/>
    </xf>
    <xf numFmtId="0" fontId="38" fillId="0" borderId="0" xfId="55" applyFont="1" applyAlignment="1">
      <alignment horizontal="left" wrapText="1"/>
    </xf>
    <xf numFmtId="0" fontId="38" fillId="0" borderId="0" xfId="55" applyFont="1" applyAlignment="1">
      <alignment horizontal="left"/>
    </xf>
    <xf numFmtId="0" fontId="21" fillId="0" borderId="0" xfId="56" applyFont="1" applyAlignment="1">
      <alignment horizontal="center"/>
    </xf>
    <xf numFmtId="0" fontId="36" fillId="0" borderId="0" xfId="56" applyFont="1" applyAlignment="1">
      <alignment horizontal="center"/>
    </xf>
    <xf numFmtId="0" fontId="41" fillId="0" borderId="30" xfId="23" applyFont="1" applyBorder="1" applyAlignment="1">
      <alignment horizontal="center"/>
    </xf>
    <xf numFmtId="0" fontId="70" fillId="0" borderId="30" xfId="56" applyFont="1" applyBorder="1" applyAlignment="1">
      <alignment horizontal="left" vertical="center"/>
    </xf>
    <xf numFmtId="0" fontId="38" fillId="0" borderId="30" xfId="23" applyFont="1" applyBorder="1"/>
    <xf numFmtId="0" fontId="38" fillId="0" borderId="5" xfId="23" applyFont="1" applyBorder="1" applyAlignment="1">
      <alignment horizontal="center"/>
    </xf>
    <xf numFmtId="0" fontId="38" fillId="0" borderId="6" xfId="23" applyFont="1" applyBorder="1"/>
    <xf numFmtId="0" fontId="38" fillId="0" borderId="7" xfId="23" applyFont="1" applyBorder="1"/>
    <xf numFmtId="0" fontId="42" fillId="0" borderId="1" xfId="23" applyFont="1" applyBorder="1" applyAlignment="1">
      <alignment horizontal="right"/>
    </xf>
    <xf numFmtId="0" fontId="67" fillId="0" borderId="1" xfId="23" applyFont="1" applyBorder="1" applyAlignment="1">
      <alignment horizontal="left"/>
    </xf>
    <xf numFmtId="0" fontId="67" fillId="0" borderId="1" xfId="23" applyFont="1" applyBorder="1" applyAlignment="1">
      <alignment horizontal="center"/>
    </xf>
    <xf numFmtId="0" fontId="38" fillId="0" borderId="1" xfId="23" applyFont="1" applyBorder="1" applyAlignment="1">
      <alignment horizontal="center"/>
    </xf>
    <xf numFmtId="0" fontId="96" fillId="0" borderId="5" xfId="23" applyFont="1" applyBorder="1" applyAlignment="1">
      <alignment vertical="center"/>
    </xf>
    <xf numFmtId="0" fontId="70" fillId="0" borderId="0" xfId="56" applyFont="1" applyAlignment="1">
      <alignment horizontal="left" vertical="top" wrapText="1"/>
    </xf>
    <xf numFmtId="0" fontId="2" fillId="0" borderId="0" xfId="23" applyAlignment="1">
      <alignment vertical="top" wrapText="1"/>
    </xf>
    <xf numFmtId="0" fontId="42" fillId="0" borderId="20" xfId="23" applyFont="1" applyBorder="1" applyAlignment="1">
      <alignment horizontal="center" vertical="center"/>
    </xf>
    <xf numFmtId="0" fontId="38" fillId="0" borderId="2" xfId="23" applyFont="1" applyBorder="1"/>
    <xf numFmtId="0" fontId="38" fillId="0" borderId="2" xfId="23" applyFont="1" applyBorder="1" applyAlignment="1">
      <alignment vertical="center"/>
    </xf>
    <xf numFmtId="0" fontId="96" fillId="0" borderId="5" xfId="23" applyFont="1" applyBorder="1" applyAlignment="1">
      <alignment horizontal="left" vertical="center"/>
    </xf>
    <xf numFmtId="0" fontId="92" fillId="0" borderId="0" xfId="50" applyFont="1" applyAlignment="1">
      <alignment horizontal="left" vertical="center" wrapText="1"/>
    </xf>
    <xf numFmtId="0" fontId="38" fillId="0" borderId="0" xfId="23" applyFont="1" applyAlignment="1">
      <alignment wrapText="1"/>
    </xf>
    <xf numFmtId="0" fontId="38" fillId="0" borderId="6" xfId="23" applyFont="1" applyBorder="1" applyAlignment="1">
      <alignment horizontal="left"/>
    </xf>
    <xf numFmtId="0" fontId="38" fillId="0" borderId="7" xfId="23" applyFont="1" applyBorder="1" applyAlignment="1">
      <alignment horizontal="left"/>
    </xf>
    <xf numFmtId="0" fontId="42" fillId="0" borderId="5" xfId="23" applyFont="1" applyBorder="1" applyAlignment="1">
      <alignment vertical="center"/>
    </xf>
    <xf numFmtId="0" fontId="96" fillId="0" borderId="5" xfId="23" applyFont="1" applyBorder="1" applyAlignment="1">
      <alignment horizontal="left" vertical="center" wrapText="1"/>
    </xf>
    <xf numFmtId="0" fontId="38" fillId="0" borderId="6" xfId="23" applyFont="1" applyBorder="1" applyAlignment="1">
      <alignment horizontal="left" wrapText="1"/>
    </xf>
    <xf numFmtId="0" fontId="38" fillId="0" borderId="7" xfId="23" applyFont="1" applyBorder="1" applyAlignment="1">
      <alignment horizontal="left" wrapText="1"/>
    </xf>
    <xf numFmtId="0" fontId="67" fillId="0" borderId="0" xfId="23" applyFont="1" applyAlignment="1">
      <alignment horizontal="left"/>
    </xf>
    <xf numFmtId="0" fontId="42" fillId="0" borderId="20" xfId="56" applyFont="1" applyBorder="1" applyAlignment="1">
      <alignment horizontal="center" vertical="center" wrapText="1"/>
    </xf>
    <xf numFmtId="0" fontId="42" fillId="0" borderId="2" xfId="56" applyFont="1" applyBorder="1" applyAlignment="1">
      <alignment horizontal="center" vertical="center" wrapText="1"/>
    </xf>
    <xf numFmtId="0" fontId="37" fillId="0" borderId="33" xfId="58" applyFont="1" applyBorder="1"/>
    <xf numFmtId="0" fontId="37" fillId="0" borderId="34" xfId="58" applyFont="1" applyBorder="1"/>
    <xf numFmtId="0" fontId="37" fillId="0" borderId="35" xfId="58" applyFont="1" applyBorder="1"/>
    <xf numFmtId="0" fontId="42" fillId="0" borderId="20" xfId="23" applyFont="1" applyBorder="1" applyAlignment="1">
      <alignment horizontal="center" vertical="center" wrapText="1"/>
    </xf>
    <xf numFmtId="0" fontId="42" fillId="0" borderId="2" xfId="23" applyFont="1" applyBorder="1" applyAlignment="1">
      <alignment horizontal="center" vertical="center" wrapText="1"/>
    </xf>
    <xf numFmtId="0" fontId="67" fillId="0" borderId="0" xfId="49" applyFont="1" applyAlignment="1">
      <alignment horizontal="left"/>
    </xf>
    <xf numFmtId="0" fontId="38" fillId="0" borderId="0" xfId="49" applyFont="1" applyAlignment="1">
      <alignment horizontal="left"/>
    </xf>
    <xf numFmtId="0" fontId="43" fillId="0" borderId="1" xfId="23" applyFont="1" applyBorder="1" applyAlignment="1">
      <alignment horizontal="center" vertical="center"/>
    </xf>
    <xf numFmtId="0" fontId="42" fillId="0" borderId="1" xfId="56" applyFont="1" applyBorder="1" applyAlignment="1">
      <alignment horizontal="left"/>
    </xf>
    <xf numFmtId="0" fontId="36" fillId="0" borderId="3" xfId="58" applyFont="1" applyBorder="1" applyAlignment="1">
      <alignment horizontal="center" vertical="center"/>
    </xf>
    <xf numFmtId="0" fontId="38" fillId="0" borderId="3" xfId="23" applyFont="1" applyBorder="1" applyAlignment="1">
      <alignment vertical="center"/>
    </xf>
    <xf numFmtId="0" fontId="36" fillId="0" borderId="31" xfId="58" applyFont="1" applyBorder="1" applyAlignment="1">
      <alignment horizontal="center" vertical="center"/>
    </xf>
    <xf numFmtId="0" fontId="27" fillId="0" borderId="37" xfId="58" applyFont="1" applyBorder="1" applyAlignment="1">
      <alignment horizontal="center" vertical="center"/>
    </xf>
    <xf numFmtId="0" fontId="36" fillId="0" borderId="0" xfId="58" applyFont="1" applyAlignment="1">
      <alignment horizontal="center" vertical="center"/>
    </xf>
    <xf numFmtId="0" fontId="37" fillId="0" borderId="38" xfId="58" applyFont="1" applyBorder="1"/>
    <xf numFmtId="0" fontId="37" fillId="0" borderId="0" xfId="58" applyFont="1"/>
    <xf numFmtId="0" fontId="27" fillId="0" borderId="0" xfId="58" applyFont="1" applyAlignment="1">
      <alignment horizontal="center" vertical="center"/>
    </xf>
    <xf numFmtId="0" fontId="37" fillId="0" borderId="24" xfId="23" applyFont="1" applyBorder="1" applyAlignment="1">
      <alignment horizontal="justify" wrapText="1"/>
    </xf>
    <xf numFmtId="0" fontId="38" fillId="0" borderId="3" xfId="23" applyFont="1" applyBorder="1"/>
    <xf numFmtId="0" fontId="38" fillId="0" borderId="4" xfId="23" applyFont="1" applyBorder="1"/>
    <xf numFmtId="0" fontId="38" fillId="0" borderId="0" xfId="23" applyFont="1" applyAlignment="1">
      <alignment horizontal="center"/>
    </xf>
    <xf numFmtId="0" fontId="41" fillId="0" borderId="18" xfId="23" applyFont="1" applyBorder="1" applyAlignment="1">
      <alignment horizontal="center"/>
    </xf>
    <xf numFmtId="0" fontId="38" fillId="0" borderId="22" xfId="23" applyFont="1" applyBorder="1" applyAlignment="1">
      <alignment horizontal="center"/>
    </xf>
    <xf numFmtId="0" fontId="38" fillId="0" borderId="23" xfId="23" applyFont="1" applyBorder="1" applyAlignment="1">
      <alignment horizontal="center"/>
    </xf>
    <xf numFmtId="0" fontId="42" fillId="0" borderId="0" xfId="49" applyFont="1" applyAlignment="1">
      <alignment horizontal="left"/>
    </xf>
    <xf numFmtId="0" fontId="38" fillId="0" borderId="0" xfId="23" applyFont="1"/>
    <xf numFmtId="0" fontId="38" fillId="0" borderId="0" xfId="23" applyFont="1" applyAlignment="1">
      <alignment vertical="center"/>
    </xf>
    <xf numFmtId="0" fontId="37" fillId="0" borderId="24" xfId="23" applyFont="1" applyBorder="1" applyAlignment="1">
      <alignment horizontal="left" wrapText="1"/>
    </xf>
    <xf numFmtId="0" fontId="37" fillId="0" borderId="3" xfId="23" applyFont="1" applyBorder="1" applyAlignment="1">
      <alignment horizontal="left" wrapText="1"/>
    </xf>
    <xf numFmtId="0" fontId="37" fillId="0" borderId="4" xfId="23" applyFont="1" applyBorder="1" applyAlignment="1">
      <alignment horizontal="left" wrapText="1"/>
    </xf>
    <xf numFmtId="0" fontId="36" fillId="0" borderId="18" xfId="58" applyFont="1" applyBorder="1" applyAlignment="1">
      <alignment horizontal="center" vertical="center"/>
    </xf>
    <xf numFmtId="0" fontId="38" fillId="0" borderId="18" xfId="23" applyFont="1" applyBorder="1" applyAlignment="1">
      <alignment vertical="center"/>
    </xf>
    <xf numFmtId="0" fontId="38" fillId="0" borderId="34" xfId="23" applyFont="1" applyBorder="1"/>
    <xf numFmtId="0" fontId="38" fillId="0" borderId="35" xfId="23" applyFont="1" applyBorder="1"/>
    <xf numFmtId="0" fontId="44" fillId="0" borderId="7" xfId="23" applyFont="1" applyBorder="1" applyAlignment="1" applyProtection="1">
      <alignment horizontal="left"/>
      <protection locked="0"/>
    </xf>
    <xf numFmtId="0" fontId="44" fillId="0" borderId="1" xfId="23" applyFont="1" applyBorder="1" applyAlignment="1" applyProtection="1">
      <alignment horizontal="left"/>
      <protection locked="0"/>
    </xf>
    <xf numFmtId="0" fontId="37" fillId="0" borderId="3" xfId="23" applyFont="1" applyBorder="1" applyProtection="1">
      <protection locked="0"/>
    </xf>
    <xf numFmtId="0" fontId="37" fillId="0" borderId="3" xfId="23" applyFont="1" applyBorder="1"/>
    <xf numFmtId="0" fontId="87" fillId="0" borderId="0" xfId="23" applyFont="1" applyAlignment="1">
      <alignment horizontal="center"/>
    </xf>
    <xf numFmtId="0" fontId="100" fillId="0" borderId="1" xfId="23" applyFont="1" applyBorder="1" applyAlignment="1">
      <alignment horizontal="center" vertical="center"/>
    </xf>
    <xf numFmtId="0" fontId="44" fillId="0" borderId="1" xfId="23" applyFont="1" applyBorder="1" applyAlignment="1">
      <alignment horizontal="left" vertical="center"/>
    </xf>
    <xf numFmtId="0" fontId="44" fillId="0" borderId="5" xfId="23" applyFont="1" applyBorder="1" applyAlignment="1">
      <alignment horizontal="left" vertical="center"/>
    </xf>
    <xf numFmtId="0" fontId="44" fillId="0" borderId="6" xfId="23" applyFont="1" applyBorder="1" applyAlignment="1">
      <alignment horizontal="left" vertical="center"/>
    </xf>
    <xf numFmtId="0" fontId="44" fillId="0" borderId="7" xfId="23" applyFont="1" applyBorder="1" applyAlignment="1">
      <alignment horizontal="left" vertical="center"/>
    </xf>
    <xf numFmtId="0" fontId="44" fillId="0" borderId="1" xfId="23" applyFont="1" applyBorder="1" applyAlignment="1">
      <alignment horizontal="left"/>
    </xf>
    <xf numFmtId="0" fontId="44" fillId="0" borderId="17" xfId="23" applyFont="1" applyBorder="1" applyAlignment="1">
      <alignment horizontal="center" vertical="center" wrapText="1"/>
    </xf>
    <xf numFmtId="0" fontId="44" fillId="0" borderId="22" xfId="23" applyFont="1" applyBorder="1" applyAlignment="1">
      <alignment horizontal="center" vertical="center" wrapText="1"/>
    </xf>
    <xf numFmtId="0" fontId="44" fillId="0" borderId="24" xfId="23" applyFont="1" applyBorder="1" applyAlignment="1">
      <alignment horizontal="center" vertical="center" wrapText="1"/>
    </xf>
    <xf numFmtId="0" fontId="44" fillId="0" borderId="18" xfId="23" applyFont="1" applyBorder="1" applyAlignment="1">
      <alignment horizontal="center" vertical="center" wrapText="1"/>
    </xf>
    <xf numFmtId="0" fontId="44" fillId="0" borderId="19" xfId="23" applyFont="1" applyBorder="1" applyAlignment="1">
      <alignment horizontal="center" vertical="center" wrapText="1"/>
    </xf>
    <xf numFmtId="0" fontId="44" fillId="0" borderId="3" xfId="23" applyFont="1" applyBorder="1" applyAlignment="1">
      <alignment horizontal="center" vertical="center" wrapText="1"/>
    </xf>
    <xf numFmtId="0" fontId="44" fillId="0" borderId="4" xfId="23" applyFont="1" applyBorder="1" applyAlignment="1">
      <alignment horizontal="center" vertical="center" wrapText="1"/>
    </xf>
    <xf numFmtId="0" fontId="44" fillId="0" borderId="33" xfId="23" applyFont="1" applyBorder="1"/>
    <xf numFmtId="0" fontId="100" fillId="0" borderId="33" xfId="23" applyFont="1" applyBorder="1"/>
    <xf numFmtId="0" fontId="100" fillId="0" borderId="1" xfId="23" applyFont="1" applyBorder="1" applyAlignment="1">
      <alignment horizontal="left" vertical="center"/>
    </xf>
    <xf numFmtId="0" fontId="44" fillId="0" borderId="0" xfId="23" applyFont="1" applyAlignment="1">
      <alignment horizontal="center"/>
    </xf>
    <xf numFmtId="0" fontId="44" fillId="0" borderId="0" xfId="23" applyFont="1" applyAlignment="1" applyProtection="1">
      <alignment horizontal="center"/>
      <protection locked="0"/>
    </xf>
    <xf numFmtId="0" fontId="36" fillId="0" borderId="31" xfId="25" applyFont="1" applyBorder="1" applyAlignment="1">
      <alignment horizontal="center" vertical="center" wrapText="1"/>
    </xf>
    <xf numFmtId="0" fontId="38" fillId="0" borderId="31" xfId="23" applyFont="1" applyBorder="1" applyAlignment="1">
      <alignment vertical="center"/>
    </xf>
    <xf numFmtId="0" fontId="27" fillId="0" borderId="37" xfId="25" applyFont="1" applyBorder="1" applyAlignment="1">
      <alignment horizontal="center" vertical="center" wrapText="1"/>
    </xf>
    <xf numFmtId="0" fontId="38" fillId="0" borderId="37" xfId="23" applyFont="1" applyBorder="1" applyAlignment="1">
      <alignment horizontal="center" vertical="center"/>
    </xf>
    <xf numFmtId="0" fontId="27" fillId="0" borderId="0" xfId="25" applyFont="1" applyAlignment="1">
      <alignment horizontal="center" vertical="center" wrapText="1"/>
    </xf>
    <xf numFmtId="0" fontId="38" fillId="0" borderId="0" xfId="23" applyFont="1" applyAlignment="1">
      <alignment horizontal="center" vertical="center"/>
    </xf>
    <xf numFmtId="0" fontId="36" fillId="0" borderId="39" xfId="25" applyFont="1" applyBorder="1" applyAlignment="1">
      <alignment horizontal="center" vertical="center" wrapText="1"/>
    </xf>
    <xf numFmtId="0" fontId="38" fillId="0" borderId="39" xfId="23" applyFont="1" applyBorder="1" applyAlignment="1">
      <alignment vertical="center"/>
    </xf>
    <xf numFmtId="0" fontId="36" fillId="0" borderId="0" xfId="25" applyFont="1" applyAlignment="1">
      <alignment horizontal="center" vertical="center" wrapText="1"/>
    </xf>
    <xf numFmtId="0" fontId="44" fillId="0" borderId="0" xfId="23" applyFont="1"/>
    <xf numFmtId="0" fontId="37" fillId="0" borderId="3" xfId="23" applyFont="1" applyBorder="1" applyAlignment="1">
      <alignment horizontal="center"/>
    </xf>
    <xf numFmtId="0" fontId="87" fillId="0" borderId="18" xfId="23" applyFont="1" applyBorder="1" applyAlignment="1">
      <alignment horizontal="center"/>
    </xf>
    <xf numFmtId="0" fontId="37" fillId="0" borderId="0" xfId="23" applyFont="1" applyAlignment="1" applyProtection="1">
      <alignment horizontal="center"/>
      <protection locked="0"/>
    </xf>
    <xf numFmtId="0" fontId="41" fillId="0" borderId="22" xfId="23" applyFont="1" applyBorder="1" applyAlignment="1">
      <alignment horizontal="center"/>
    </xf>
    <xf numFmtId="0" fontId="41" fillId="0" borderId="0" xfId="23" applyFont="1" applyAlignment="1">
      <alignment horizontal="center"/>
    </xf>
    <xf numFmtId="0" fontId="41" fillId="0" borderId="23" xfId="23" applyFont="1" applyBorder="1" applyAlignment="1">
      <alignment horizontal="center"/>
    </xf>
    <xf numFmtId="0" fontId="67" fillId="0" borderId="22" xfId="23" applyFont="1" applyBorder="1" applyAlignment="1">
      <alignment horizontal="center"/>
    </xf>
    <xf numFmtId="0" fontId="67" fillId="0" borderId="0" xfId="23" applyFont="1" applyAlignment="1">
      <alignment horizontal="center"/>
    </xf>
    <xf numFmtId="0" fontId="67" fillId="0" borderId="23" xfId="23" applyFont="1" applyBorder="1" applyAlignment="1">
      <alignment horizontal="center"/>
    </xf>
    <xf numFmtId="0" fontId="67" fillId="0" borderId="1" xfId="57" applyFont="1" applyBorder="1" applyAlignment="1">
      <alignment horizontal="left"/>
    </xf>
    <xf numFmtId="0" fontId="38" fillId="0" borderId="22" xfId="23" applyFont="1" applyBorder="1" applyAlignment="1">
      <alignment horizontal="right"/>
    </xf>
    <xf numFmtId="0" fontId="38" fillId="0" borderId="0" xfId="23" applyFont="1" applyAlignment="1">
      <alignment horizontal="right"/>
    </xf>
    <xf numFmtId="0" fontId="38" fillId="0" borderId="23" xfId="23" applyFont="1" applyBorder="1" applyAlignment="1">
      <alignment horizontal="right"/>
    </xf>
    <xf numFmtId="0" fontId="31" fillId="14" borderId="1" xfId="0" applyFont="1" applyFill="1" applyBorder="1" applyAlignment="1">
      <alignment horizontal="left" vertical="top" wrapText="1"/>
    </xf>
    <xf numFmtId="0" fontId="21" fillId="17" borderId="1" xfId="0" applyFont="1" applyFill="1" applyBorder="1" applyAlignment="1">
      <alignment horizontal="left" vertical="center" wrapText="1"/>
    </xf>
    <xf numFmtId="0" fontId="21" fillId="13" borderId="5" xfId="23" applyFont="1" applyFill="1" applyBorder="1" applyAlignment="1">
      <alignment horizontal="left" vertical="center" wrapText="1"/>
    </xf>
    <xf numFmtId="0" fontId="21" fillId="13" borderId="6" xfId="23" applyFont="1" applyFill="1" applyBorder="1" applyAlignment="1">
      <alignment horizontal="left" vertical="center" wrapText="1"/>
    </xf>
    <xf numFmtId="0" fontId="21" fillId="13" borderId="7" xfId="23" applyFont="1" applyFill="1" applyBorder="1" applyAlignment="1">
      <alignment horizontal="left" vertical="center" wrapText="1"/>
    </xf>
    <xf numFmtId="0" fontId="33" fillId="13" borderId="1" xfId="0" applyFont="1" applyFill="1" applyBorder="1" applyAlignment="1">
      <alignment horizontal="left" vertical="center" wrapText="1"/>
    </xf>
    <xf numFmtId="0" fontId="21" fillId="17" borderId="1" xfId="23" applyFont="1" applyFill="1" applyBorder="1" applyAlignment="1">
      <alignment horizontal="left" vertical="center"/>
    </xf>
    <xf numFmtId="0" fontId="21" fillId="17" borderId="1" xfId="23" applyFont="1" applyFill="1" applyBorder="1" applyAlignment="1">
      <alignment horizontal="left" vertical="top" wrapText="1"/>
    </xf>
    <xf numFmtId="0" fontId="34" fillId="13" borderId="1" xfId="0" applyFont="1" applyFill="1" applyBorder="1" applyAlignment="1">
      <alignment horizontal="center" vertical="center"/>
    </xf>
    <xf numFmtId="0" fontId="33" fillId="13" borderId="1" xfId="0" applyFont="1" applyFill="1" applyBorder="1" applyAlignment="1">
      <alignment horizontal="left" vertical="center"/>
    </xf>
  </cellXfs>
  <cellStyles count="59">
    <cellStyle name="Akcent 1 2" xfId="2" xr:uid="{00000000-0005-0000-0000-000000000000}"/>
    <cellStyle name="Akcent 2 2" xfId="3" xr:uid="{00000000-0005-0000-0000-000001000000}"/>
    <cellStyle name="Akcent 3 2" xfId="4" xr:uid="{00000000-0005-0000-0000-000002000000}"/>
    <cellStyle name="Akcent 4 2" xfId="5" xr:uid="{00000000-0005-0000-0000-000003000000}"/>
    <cellStyle name="Akcent 5 2" xfId="6" xr:uid="{00000000-0005-0000-0000-000004000000}"/>
    <cellStyle name="Akcent 6 2" xfId="7" xr:uid="{00000000-0005-0000-0000-000005000000}"/>
    <cellStyle name="Dane wejściowe 2" xfId="8" xr:uid="{00000000-0005-0000-0000-000006000000}"/>
    <cellStyle name="Dane wyjściowe 2" xfId="9" xr:uid="{00000000-0005-0000-0000-000007000000}"/>
    <cellStyle name="Dziesiętny 2" xfId="11" xr:uid="{00000000-0005-0000-0000-000008000000}"/>
    <cellStyle name="Dziesiętny 2 2" xfId="12" xr:uid="{00000000-0005-0000-0000-000009000000}"/>
    <cellStyle name="Dziesiętny 2 2 2" xfId="13" xr:uid="{00000000-0005-0000-0000-00000A000000}"/>
    <cellStyle name="Dziesiętny 3" xfId="10" xr:uid="{00000000-0005-0000-0000-00000B000000}"/>
    <cellStyle name="Dziesiętny 3 2" xfId="14" xr:uid="{00000000-0005-0000-0000-00000C000000}"/>
    <cellStyle name="Dziesiętny 4" xfId="15" xr:uid="{00000000-0005-0000-0000-00000D000000}"/>
    <cellStyle name="Dziesiętny 7" xfId="16" xr:uid="{00000000-0005-0000-0000-00000E000000}"/>
    <cellStyle name="Komórka połączona 2" xfId="17" xr:uid="{00000000-0005-0000-0000-00000F000000}"/>
    <cellStyle name="Komórka zaznaczona 2" xfId="18" xr:uid="{00000000-0005-0000-0000-000010000000}"/>
    <cellStyle name="Nagłówek 1 2" xfId="19" xr:uid="{00000000-0005-0000-0000-000011000000}"/>
    <cellStyle name="Nagłówek 2 2" xfId="20" xr:uid="{00000000-0005-0000-0000-000012000000}"/>
    <cellStyle name="Nagłówek 3 2" xfId="21" xr:uid="{00000000-0005-0000-0000-000013000000}"/>
    <cellStyle name="Nagłówek 4 2" xfId="22" xr:uid="{00000000-0005-0000-0000-000014000000}"/>
    <cellStyle name="Normalny" xfId="0" builtinId="0"/>
    <cellStyle name="Normalny 2" xfId="23" xr:uid="{00000000-0005-0000-0000-000016000000}"/>
    <cellStyle name="Normalny 2 10" xfId="24" xr:uid="{00000000-0005-0000-0000-000017000000}"/>
    <cellStyle name="Normalny 2 10 2" xfId="25" xr:uid="{00000000-0005-0000-0000-000018000000}"/>
    <cellStyle name="Normalny 2 10 2 2" xfId="50" xr:uid="{00000000-0005-0000-0000-000019000000}"/>
    <cellStyle name="Normalny 2 2" xfId="26" xr:uid="{00000000-0005-0000-0000-00001A000000}"/>
    <cellStyle name="Normalny 2 3" xfId="47" xr:uid="{00000000-0005-0000-0000-00001B000000}"/>
    <cellStyle name="Normalny 2 6" xfId="27" xr:uid="{00000000-0005-0000-0000-00001C000000}"/>
    <cellStyle name="Normalny 2 9" xfId="28" xr:uid="{00000000-0005-0000-0000-00001D000000}"/>
    <cellStyle name="Normalny 2_druki - ZOZ wyk.2012" xfId="29" xr:uid="{00000000-0005-0000-0000-00001E000000}"/>
    <cellStyle name="Normalny 2_druki - ZOZ wyk.2012 2" xfId="58" xr:uid="{8794DABF-FF42-46C1-B23F-561416BD8BE7}"/>
    <cellStyle name="Normalny 2_Osoby prawne - tabele do uchwały projekt budżetu 2014" xfId="56" xr:uid="{FCC79F2B-31D1-4F7D-879A-58232CC1656E}"/>
    <cellStyle name="Normalny 2_Tabele do zał. Nr 1 w spr. wyt. do projektu budżetu na 2014 2" xfId="46" xr:uid="{00000000-0005-0000-0000-000021000000}"/>
    <cellStyle name="Normalny 2_Tabele do zał. Nr 1 w spr. wyt. do projektu budżetu na 2015" xfId="55" xr:uid="{67FE8C79-0076-4164-9332-E3DB988018A3}"/>
    <cellStyle name="Normalny 2_Zał.do zmian WPF I" xfId="45" xr:uid="{00000000-0005-0000-0000-000023000000}"/>
    <cellStyle name="Normalny 3" xfId="30" xr:uid="{00000000-0005-0000-0000-000024000000}"/>
    <cellStyle name="Normalny 3 2" xfId="31" xr:uid="{00000000-0005-0000-0000-000025000000}"/>
    <cellStyle name="Normalny 3 2 2" xfId="51" xr:uid="{00000000-0005-0000-0000-000026000000}"/>
    <cellStyle name="Normalny 4" xfId="1" xr:uid="{00000000-0005-0000-0000-000027000000}"/>
    <cellStyle name="Normalny 4 2" xfId="32" xr:uid="{00000000-0005-0000-0000-000028000000}"/>
    <cellStyle name="Normalny 4 9" xfId="52" xr:uid="{00000000-0005-0000-0000-000029000000}"/>
    <cellStyle name="Normalny 4_Osoby prawne - tabele do uchwały projekt budżetu 2014" xfId="49" xr:uid="{00000000-0005-0000-0000-00002A000000}"/>
    <cellStyle name="Normalny 5" xfId="33" xr:uid="{00000000-0005-0000-0000-00002B000000}"/>
    <cellStyle name="Normalny 5 2" xfId="53" xr:uid="{00000000-0005-0000-0000-00002C000000}"/>
    <cellStyle name="Normalny 6" xfId="34" xr:uid="{00000000-0005-0000-0000-00002D000000}"/>
    <cellStyle name="Normalny_Druki planów na 2009 r. - wojewódzkie osoby prawne 2" xfId="57" xr:uid="{8B5FDFBE-80F3-4027-A0B2-A1E857E2153A}"/>
    <cellStyle name="Normalny_wykaz poręczeń, gwarancji i ugody 2005r." xfId="48" xr:uid="{00000000-0005-0000-0000-00002F000000}"/>
    <cellStyle name="Obliczenia 2" xfId="35" xr:uid="{00000000-0005-0000-0000-000030000000}"/>
    <cellStyle name="Procentowy" xfId="54" builtinId="5"/>
    <cellStyle name="Procentowy 2" xfId="36" xr:uid="{00000000-0005-0000-0000-000031000000}"/>
    <cellStyle name="Procentowy 2 2" xfId="37" xr:uid="{00000000-0005-0000-0000-000032000000}"/>
    <cellStyle name="Styl 1" xfId="38" xr:uid="{00000000-0005-0000-0000-000033000000}"/>
    <cellStyle name="Styl 11" xfId="39" xr:uid="{00000000-0005-0000-0000-000034000000}"/>
    <cellStyle name="Suma 2" xfId="40" xr:uid="{00000000-0005-0000-0000-000035000000}"/>
    <cellStyle name="Tekst objaśnienia 2" xfId="41" xr:uid="{00000000-0005-0000-0000-000036000000}"/>
    <cellStyle name="Tekst ostrzeżenia 2" xfId="42" xr:uid="{00000000-0005-0000-0000-000037000000}"/>
    <cellStyle name="Tytuł 2" xfId="43" xr:uid="{00000000-0005-0000-0000-000038000000}"/>
    <cellStyle name="Uwaga 2" xfId="44" xr:uid="{00000000-0005-0000-0000-000039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test\KARINA\2021\uchwa&#322;y%20r&#243;&#380;ne\Uchw.Zarz&#261;du%20-%20wytyczne%20do%20projektu%20bud&#380;etu%20na%202022%20r\Tabele%20do%20za&#322;.%20nr%201%20do%20uchwa&#322;y%20Zarz&#261;du%20w%20spr.%20wytycznych%20do%20projektu%20bud&#380;etu%20na%202022%20r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
      <sheetName val="T.1 - zał A"/>
      <sheetName val="T.1 - zał B"/>
      <sheetName val="T.2"/>
      <sheetName val="T.3"/>
      <sheetName val="T.4"/>
      <sheetName val="T.5 "/>
      <sheetName val="T.6"/>
      <sheetName val="T.7"/>
      <sheetName val="T.8"/>
      <sheetName val="T.9"/>
      <sheetName val="T.10"/>
      <sheetName val="T.11"/>
      <sheetName val="T.12"/>
      <sheetName val="T.12a"/>
      <sheetName val="T.13"/>
      <sheetName val="T.14"/>
      <sheetName val="T.15"/>
      <sheetName val="T.16"/>
      <sheetName val="T16-zał."/>
      <sheetName val="T.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heetPr>
  <dimension ref="A1:Q184"/>
  <sheetViews>
    <sheetView tabSelected="1" view="pageBreakPreview" zoomScaleNormal="100" zoomScaleSheetLayoutView="100" workbookViewId="0">
      <selection activeCell="K6" sqref="K6"/>
    </sheetView>
  </sheetViews>
  <sheetFormatPr defaultRowHeight="12.75"/>
  <cols>
    <col min="1" max="1" width="5.42578125" style="173" customWidth="1"/>
    <col min="2" max="2" width="40.85546875" style="76" customWidth="1"/>
    <col min="3" max="4" width="10.7109375" style="76" customWidth="1"/>
    <col min="5" max="5" width="17.42578125" style="76" customWidth="1"/>
    <col min="6" max="6" width="15.7109375" style="76" customWidth="1"/>
    <col min="7" max="7" width="15.28515625" style="76" customWidth="1"/>
    <col min="8" max="8" width="10.140625" style="76" customWidth="1"/>
    <col min="9" max="10" width="9.140625" style="76"/>
    <col min="11" max="11" width="9.140625" style="76" customWidth="1"/>
    <col min="12" max="12" width="9.140625" style="76" hidden="1" customWidth="1"/>
    <col min="13" max="13" width="9.140625" style="173" hidden="1" customWidth="1"/>
    <col min="14" max="14" width="81.85546875" style="76" hidden="1" customWidth="1"/>
    <col min="15" max="257" width="9.140625" style="76"/>
    <col min="258" max="258" width="5.42578125" style="76" customWidth="1"/>
    <col min="259" max="259" width="42.42578125" style="76" customWidth="1"/>
    <col min="260" max="260" width="6.42578125" style="76" customWidth="1"/>
    <col min="261" max="261" width="15.28515625" style="76" customWidth="1"/>
    <col min="262" max="262" width="17.42578125" style="76" customWidth="1"/>
    <col min="263" max="264" width="16" style="76" customWidth="1"/>
    <col min="265" max="265" width="10.7109375" style="76" customWidth="1"/>
    <col min="266" max="268" width="9.140625" style="76"/>
    <col min="269" max="270" width="0" style="76" hidden="1" customWidth="1"/>
    <col min="271" max="513" width="9.140625" style="76"/>
    <col min="514" max="514" width="5.42578125" style="76" customWidth="1"/>
    <col min="515" max="515" width="42.42578125" style="76" customWidth="1"/>
    <col min="516" max="516" width="6.42578125" style="76" customWidth="1"/>
    <col min="517" max="517" width="15.28515625" style="76" customWidth="1"/>
    <col min="518" max="518" width="17.42578125" style="76" customWidth="1"/>
    <col min="519" max="520" width="16" style="76" customWidth="1"/>
    <col min="521" max="521" width="10.7109375" style="76" customWidth="1"/>
    <col min="522" max="524" width="9.140625" style="76"/>
    <col min="525" max="526" width="0" style="76" hidden="1" customWidth="1"/>
    <col min="527" max="769" width="9.140625" style="76"/>
    <col min="770" max="770" width="5.42578125" style="76" customWidth="1"/>
    <col min="771" max="771" width="42.42578125" style="76" customWidth="1"/>
    <col min="772" max="772" width="6.42578125" style="76" customWidth="1"/>
    <col min="773" max="773" width="15.28515625" style="76" customWidth="1"/>
    <col min="774" max="774" width="17.42578125" style="76" customWidth="1"/>
    <col min="775" max="776" width="16" style="76" customWidth="1"/>
    <col min="777" max="777" width="10.7109375" style="76" customWidth="1"/>
    <col min="778" max="780" width="9.140625" style="76"/>
    <col min="781" max="782" width="0" style="76" hidden="1" customWidth="1"/>
    <col min="783" max="1025" width="9.140625" style="76"/>
    <col min="1026" max="1026" width="5.42578125" style="76" customWidth="1"/>
    <col min="1027" max="1027" width="42.42578125" style="76" customWidth="1"/>
    <col min="1028" max="1028" width="6.42578125" style="76" customWidth="1"/>
    <col min="1029" max="1029" width="15.28515625" style="76" customWidth="1"/>
    <col min="1030" max="1030" width="17.42578125" style="76" customWidth="1"/>
    <col min="1031" max="1032" width="16" style="76" customWidth="1"/>
    <col min="1033" max="1033" width="10.7109375" style="76" customWidth="1"/>
    <col min="1034" max="1036" width="9.140625" style="76"/>
    <col min="1037" max="1038" width="0" style="76" hidden="1" customWidth="1"/>
    <col min="1039" max="1281" width="9.140625" style="76"/>
    <col min="1282" max="1282" width="5.42578125" style="76" customWidth="1"/>
    <col min="1283" max="1283" width="42.42578125" style="76" customWidth="1"/>
    <col min="1284" max="1284" width="6.42578125" style="76" customWidth="1"/>
    <col min="1285" max="1285" width="15.28515625" style="76" customWidth="1"/>
    <col min="1286" max="1286" width="17.42578125" style="76" customWidth="1"/>
    <col min="1287" max="1288" width="16" style="76" customWidth="1"/>
    <col min="1289" max="1289" width="10.7109375" style="76" customWidth="1"/>
    <col min="1290" max="1292" width="9.140625" style="76"/>
    <col min="1293" max="1294" width="0" style="76" hidden="1" customWidth="1"/>
    <col min="1295" max="1537" width="9.140625" style="76"/>
    <col min="1538" max="1538" width="5.42578125" style="76" customWidth="1"/>
    <col min="1539" max="1539" width="42.42578125" style="76" customWidth="1"/>
    <col min="1540" max="1540" width="6.42578125" style="76" customWidth="1"/>
    <col min="1541" max="1541" width="15.28515625" style="76" customWidth="1"/>
    <col min="1542" max="1542" width="17.42578125" style="76" customWidth="1"/>
    <col min="1543" max="1544" width="16" style="76" customWidth="1"/>
    <col min="1545" max="1545" width="10.7109375" style="76" customWidth="1"/>
    <col min="1546" max="1548" width="9.140625" style="76"/>
    <col min="1549" max="1550" width="0" style="76" hidden="1" customWidth="1"/>
    <col min="1551" max="1793" width="9.140625" style="76"/>
    <col min="1794" max="1794" width="5.42578125" style="76" customWidth="1"/>
    <col min="1795" max="1795" width="42.42578125" style="76" customWidth="1"/>
    <col min="1796" max="1796" width="6.42578125" style="76" customWidth="1"/>
    <col min="1797" max="1797" width="15.28515625" style="76" customWidth="1"/>
    <col min="1798" max="1798" width="17.42578125" style="76" customWidth="1"/>
    <col min="1799" max="1800" width="16" style="76" customWidth="1"/>
    <col min="1801" max="1801" width="10.7109375" style="76" customWidth="1"/>
    <col min="1802" max="1804" width="9.140625" style="76"/>
    <col min="1805" max="1806" width="0" style="76" hidden="1" customWidth="1"/>
    <col min="1807" max="2049" width="9.140625" style="76"/>
    <col min="2050" max="2050" width="5.42578125" style="76" customWidth="1"/>
    <col min="2051" max="2051" width="42.42578125" style="76" customWidth="1"/>
    <col min="2052" max="2052" width="6.42578125" style="76" customWidth="1"/>
    <col min="2053" max="2053" width="15.28515625" style="76" customWidth="1"/>
    <col min="2054" max="2054" width="17.42578125" style="76" customWidth="1"/>
    <col min="2055" max="2056" width="16" style="76" customWidth="1"/>
    <col min="2057" max="2057" width="10.7109375" style="76" customWidth="1"/>
    <col min="2058" max="2060" width="9.140625" style="76"/>
    <col min="2061" max="2062" width="0" style="76" hidden="1" customWidth="1"/>
    <col min="2063" max="2305" width="9.140625" style="76"/>
    <col min="2306" max="2306" width="5.42578125" style="76" customWidth="1"/>
    <col min="2307" max="2307" width="42.42578125" style="76" customWidth="1"/>
    <col min="2308" max="2308" width="6.42578125" style="76" customWidth="1"/>
    <col min="2309" max="2309" width="15.28515625" style="76" customWidth="1"/>
    <col min="2310" max="2310" width="17.42578125" style="76" customWidth="1"/>
    <col min="2311" max="2312" width="16" style="76" customWidth="1"/>
    <col min="2313" max="2313" width="10.7109375" style="76" customWidth="1"/>
    <col min="2314" max="2316" width="9.140625" style="76"/>
    <col min="2317" max="2318" width="0" style="76" hidden="1" customWidth="1"/>
    <col min="2319" max="2561" width="9.140625" style="76"/>
    <col min="2562" max="2562" width="5.42578125" style="76" customWidth="1"/>
    <col min="2563" max="2563" width="42.42578125" style="76" customWidth="1"/>
    <col min="2564" max="2564" width="6.42578125" style="76" customWidth="1"/>
    <col min="2565" max="2565" width="15.28515625" style="76" customWidth="1"/>
    <col min="2566" max="2566" width="17.42578125" style="76" customWidth="1"/>
    <col min="2567" max="2568" width="16" style="76" customWidth="1"/>
    <col min="2569" max="2569" width="10.7109375" style="76" customWidth="1"/>
    <col min="2570" max="2572" width="9.140625" style="76"/>
    <col min="2573" max="2574" width="0" style="76" hidden="1" customWidth="1"/>
    <col min="2575" max="2817" width="9.140625" style="76"/>
    <col min="2818" max="2818" width="5.42578125" style="76" customWidth="1"/>
    <col min="2819" max="2819" width="42.42578125" style="76" customWidth="1"/>
    <col min="2820" max="2820" width="6.42578125" style="76" customWidth="1"/>
    <col min="2821" max="2821" width="15.28515625" style="76" customWidth="1"/>
    <col min="2822" max="2822" width="17.42578125" style="76" customWidth="1"/>
    <col min="2823" max="2824" width="16" style="76" customWidth="1"/>
    <col min="2825" max="2825" width="10.7109375" style="76" customWidth="1"/>
    <col min="2826" max="2828" width="9.140625" style="76"/>
    <col min="2829" max="2830" width="0" style="76" hidden="1" customWidth="1"/>
    <col min="2831" max="3073" width="9.140625" style="76"/>
    <col min="3074" max="3074" width="5.42578125" style="76" customWidth="1"/>
    <col min="3075" max="3075" width="42.42578125" style="76" customWidth="1"/>
    <col min="3076" max="3076" width="6.42578125" style="76" customWidth="1"/>
    <col min="3077" max="3077" width="15.28515625" style="76" customWidth="1"/>
    <col min="3078" max="3078" width="17.42578125" style="76" customWidth="1"/>
    <col min="3079" max="3080" width="16" style="76" customWidth="1"/>
    <col min="3081" max="3081" width="10.7109375" style="76" customWidth="1"/>
    <col min="3082" max="3084" width="9.140625" style="76"/>
    <col min="3085" max="3086" width="0" style="76" hidden="1" customWidth="1"/>
    <col min="3087" max="3329" width="9.140625" style="76"/>
    <col min="3330" max="3330" width="5.42578125" style="76" customWidth="1"/>
    <col min="3331" max="3331" width="42.42578125" style="76" customWidth="1"/>
    <col min="3332" max="3332" width="6.42578125" style="76" customWidth="1"/>
    <col min="3333" max="3333" width="15.28515625" style="76" customWidth="1"/>
    <col min="3334" max="3334" width="17.42578125" style="76" customWidth="1"/>
    <col min="3335" max="3336" width="16" style="76" customWidth="1"/>
    <col min="3337" max="3337" width="10.7109375" style="76" customWidth="1"/>
    <col min="3338" max="3340" width="9.140625" style="76"/>
    <col min="3341" max="3342" width="0" style="76" hidden="1" customWidth="1"/>
    <col min="3343" max="3585" width="9.140625" style="76"/>
    <col min="3586" max="3586" width="5.42578125" style="76" customWidth="1"/>
    <col min="3587" max="3587" width="42.42578125" style="76" customWidth="1"/>
    <col min="3588" max="3588" width="6.42578125" style="76" customWidth="1"/>
    <col min="3589" max="3589" width="15.28515625" style="76" customWidth="1"/>
    <col min="3590" max="3590" width="17.42578125" style="76" customWidth="1"/>
    <col min="3591" max="3592" width="16" style="76" customWidth="1"/>
    <col min="3593" max="3593" width="10.7109375" style="76" customWidth="1"/>
    <col min="3594" max="3596" width="9.140625" style="76"/>
    <col min="3597" max="3598" width="0" style="76" hidden="1" customWidth="1"/>
    <col min="3599" max="3841" width="9.140625" style="76"/>
    <col min="3842" max="3842" width="5.42578125" style="76" customWidth="1"/>
    <col min="3843" max="3843" width="42.42578125" style="76" customWidth="1"/>
    <col min="3844" max="3844" width="6.42578125" style="76" customWidth="1"/>
    <col min="3845" max="3845" width="15.28515625" style="76" customWidth="1"/>
    <col min="3846" max="3846" width="17.42578125" style="76" customWidth="1"/>
    <col min="3847" max="3848" width="16" style="76" customWidth="1"/>
    <col min="3849" max="3849" width="10.7109375" style="76" customWidth="1"/>
    <col min="3850" max="3852" width="9.140625" style="76"/>
    <col min="3853" max="3854" width="0" style="76" hidden="1" customWidth="1"/>
    <col min="3855" max="4097" width="9.140625" style="76"/>
    <col min="4098" max="4098" width="5.42578125" style="76" customWidth="1"/>
    <col min="4099" max="4099" width="42.42578125" style="76" customWidth="1"/>
    <col min="4100" max="4100" width="6.42578125" style="76" customWidth="1"/>
    <col min="4101" max="4101" width="15.28515625" style="76" customWidth="1"/>
    <col min="4102" max="4102" width="17.42578125" style="76" customWidth="1"/>
    <col min="4103" max="4104" width="16" style="76" customWidth="1"/>
    <col min="4105" max="4105" width="10.7109375" style="76" customWidth="1"/>
    <col min="4106" max="4108" width="9.140625" style="76"/>
    <col min="4109" max="4110" width="0" style="76" hidden="1" customWidth="1"/>
    <col min="4111" max="4353" width="9.140625" style="76"/>
    <col min="4354" max="4354" width="5.42578125" style="76" customWidth="1"/>
    <col min="4355" max="4355" width="42.42578125" style="76" customWidth="1"/>
    <col min="4356" max="4356" width="6.42578125" style="76" customWidth="1"/>
    <col min="4357" max="4357" width="15.28515625" style="76" customWidth="1"/>
    <col min="4358" max="4358" width="17.42578125" style="76" customWidth="1"/>
    <col min="4359" max="4360" width="16" style="76" customWidth="1"/>
    <col min="4361" max="4361" width="10.7109375" style="76" customWidth="1"/>
    <col min="4362" max="4364" width="9.140625" style="76"/>
    <col min="4365" max="4366" width="0" style="76" hidden="1" customWidth="1"/>
    <col min="4367" max="4609" width="9.140625" style="76"/>
    <col min="4610" max="4610" width="5.42578125" style="76" customWidth="1"/>
    <col min="4611" max="4611" width="42.42578125" style="76" customWidth="1"/>
    <col min="4612" max="4612" width="6.42578125" style="76" customWidth="1"/>
    <col min="4613" max="4613" width="15.28515625" style="76" customWidth="1"/>
    <col min="4614" max="4614" width="17.42578125" style="76" customWidth="1"/>
    <col min="4615" max="4616" width="16" style="76" customWidth="1"/>
    <col min="4617" max="4617" width="10.7109375" style="76" customWidth="1"/>
    <col min="4618" max="4620" width="9.140625" style="76"/>
    <col min="4621" max="4622" width="0" style="76" hidden="1" customWidth="1"/>
    <col min="4623" max="4865" width="9.140625" style="76"/>
    <col min="4866" max="4866" width="5.42578125" style="76" customWidth="1"/>
    <col min="4867" max="4867" width="42.42578125" style="76" customWidth="1"/>
    <col min="4868" max="4868" width="6.42578125" style="76" customWidth="1"/>
    <col min="4869" max="4869" width="15.28515625" style="76" customWidth="1"/>
    <col min="4870" max="4870" width="17.42578125" style="76" customWidth="1"/>
    <col min="4871" max="4872" width="16" style="76" customWidth="1"/>
    <col min="4873" max="4873" width="10.7109375" style="76" customWidth="1"/>
    <col min="4874" max="4876" width="9.140625" style="76"/>
    <col min="4877" max="4878" width="0" style="76" hidden="1" customWidth="1"/>
    <col min="4879" max="5121" width="9.140625" style="76"/>
    <col min="5122" max="5122" width="5.42578125" style="76" customWidth="1"/>
    <col min="5123" max="5123" width="42.42578125" style="76" customWidth="1"/>
    <col min="5124" max="5124" width="6.42578125" style="76" customWidth="1"/>
    <col min="5125" max="5125" width="15.28515625" style="76" customWidth="1"/>
    <col min="5126" max="5126" width="17.42578125" style="76" customWidth="1"/>
    <col min="5127" max="5128" width="16" style="76" customWidth="1"/>
    <col min="5129" max="5129" width="10.7109375" style="76" customWidth="1"/>
    <col min="5130" max="5132" width="9.140625" style="76"/>
    <col min="5133" max="5134" width="0" style="76" hidden="1" customWidth="1"/>
    <col min="5135" max="5377" width="9.140625" style="76"/>
    <col min="5378" max="5378" width="5.42578125" style="76" customWidth="1"/>
    <col min="5379" max="5379" width="42.42578125" style="76" customWidth="1"/>
    <col min="5380" max="5380" width="6.42578125" style="76" customWidth="1"/>
    <col min="5381" max="5381" width="15.28515625" style="76" customWidth="1"/>
    <col min="5382" max="5382" width="17.42578125" style="76" customWidth="1"/>
    <col min="5383" max="5384" width="16" style="76" customWidth="1"/>
    <col min="5385" max="5385" width="10.7109375" style="76" customWidth="1"/>
    <col min="5386" max="5388" width="9.140625" style="76"/>
    <col min="5389" max="5390" width="0" style="76" hidden="1" customWidth="1"/>
    <col min="5391" max="5633" width="9.140625" style="76"/>
    <col min="5634" max="5634" width="5.42578125" style="76" customWidth="1"/>
    <col min="5635" max="5635" width="42.42578125" style="76" customWidth="1"/>
    <col min="5636" max="5636" width="6.42578125" style="76" customWidth="1"/>
    <col min="5637" max="5637" width="15.28515625" style="76" customWidth="1"/>
    <col min="5638" max="5638" width="17.42578125" style="76" customWidth="1"/>
    <col min="5639" max="5640" width="16" style="76" customWidth="1"/>
    <col min="5641" max="5641" width="10.7109375" style="76" customWidth="1"/>
    <col min="5642" max="5644" width="9.140625" style="76"/>
    <col min="5645" max="5646" width="0" style="76" hidden="1" customWidth="1"/>
    <col min="5647" max="5889" width="9.140625" style="76"/>
    <col min="5890" max="5890" width="5.42578125" style="76" customWidth="1"/>
    <col min="5891" max="5891" width="42.42578125" style="76" customWidth="1"/>
    <col min="5892" max="5892" width="6.42578125" style="76" customWidth="1"/>
    <col min="5893" max="5893" width="15.28515625" style="76" customWidth="1"/>
    <col min="5894" max="5894" width="17.42578125" style="76" customWidth="1"/>
    <col min="5895" max="5896" width="16" style="76" customWidth="1"/>
    <col min="5897" max="5897" width="10.7109375" style="76" customWidth="1"/>
    <col min="5898" max="5900" width="9.140625" style="76"/>
    <col min="5901" max="5902" width="0" style="76" hidden="1" customWidth="1"/>
    <col min="5903" max="6145" width="9.140625" style="76"/>
    <col min="6146" max="6146" width="5.42578125" style="76" customWidth="1"/>
    <col min="6147" max="6147" width="42.42578125" style="76" customWidth="1"/>
    <col min="6148" max="6148" width="6.42578125" style="76" customWidth="1"/>
    <col min="6149" max="6149" width="15.28515625" style="76" customWidth="1"/>
    <col min="6150" max="6150" width="17.42578125" style="76" customWidth="1"/>
    <col min="6151" max="6152" width="16" style="76" customWidth="1"/>
    <col min="6153" max="6153" width="10.7109375" style="76" customWidth="1"/>
    <col min="6154" max="6156" width="9.140625" style="76"/>
    <col min="6157" max="6158" width="0" style="76" hidden="1" customWidth="1"/>
    <col min="6159" max="6401" width="9.140625" style="76"/>
    <col min="6402" max="6402" width="5.42578125" style="76" customWidth="1"/>
    <col min="6403" max="6403" width="42.42578125" style="76" customWidth="1"/>
    <col min="6404" max="6404" width="6.42578125" style="76" customWidth="1"/>
    <col min="6405" max="6405" width="15.28515625" style="76" customWidth="1"/>
    <col min="6406" max="6406" width="17.42578125" style="76" customWidth="1"/>
    <col min="6407" max="6408" width="16" style="76" customWidth="1"/>
    <col min="6409" max="6409" width="10.7109375" style="76" customWidth="1"/>
    <col min="6410" max="6412" width="9.140625" style="76"/>
    <col min="6413" max="6414" width="0" style="76" hidden="1" customWidth="1"/>
    <col min="6415" max="6657" width="9.140625" style="76"/>
    <col min="6658" max="6658" width="5.42578125" style="76" customWidth="1"/>
    <col min="6659" max="6659" width="42.42578125" style="76" customWidth="1"/>
    <col min="6660" max="6660" width="6.42578125" style="76" customWidth="1"/>
    <col min="6661" max="6661" width="15.28515625" style="76" customWidth="1"/>
    <col min="6662" max="6662" width="17.42578125" style="76" customWidth="1"/>
    <col min="6663" max="6664" width="16" style="76" customWidth="1"/>
    <col min="6665" max="6665" width="10.7109375" style="76" customWidth="1"/>
    <col min="6666" max="6668" width="9.140625" style="76"/>
    <col min="6669" max="6670" width="0" style="76" hidden="1" customWidth="1"/>
    <col min="6671" max="6913" width="9.140625" style="76"/>
    <col min="6914" max="6914" width="5.42578125" style="76" customWidth="1"/>
    <col min="6915" max="6915" width="42.42578125" style="76" customWidth="1"/>
    <col min="6916" max="6916" width="6.42578125" style="76" customWidth="1"/>
    <col min="6917" max="6917" width="15.28515625" style="76" customWidth="1"/>
    <col min="6918" max="6918" width="17.42578125" style="76" customWidth="1"/>
    <col min="6919" max="6920" width="16" style="76" customWidth="1"/>
    <col min="6921" max="6921" width="10.7109375" style="76" customWidth="1"/>
    <col min="6922" max="6924" width="9.140625" style="76"/>
    <col min="6925" max="6926" width="0" style="76" hidden="1" customWidth="1"/>
    <col min="6927" max="7169" width="9.140625" style="76"/>
    <col min="7170" max="7170" width="5.42578125" style="76" customWidth="1"/>
    <col min="7171" max="7171" width="42.42578125" style="76" customWidth="1"/>
    <col min="7172" max="7172" width="6.42578125" style="76" customWidth="1"/>
    <col min="7173" max="7173" width="15.28515625" style="76" customWidth="1"/>
    <col min="7174" max="7174" width="17.42578125" style="76" customWidth="1"/>
    <col min="7175" max="7176" width="16" style="76" customWidth="1"/>
    <col min="7177" max="7177" width="10.7109375" style="76" customWidth="1"/>
    <col min="7178" max="7180" width="9.140625" style="76"/>
    <col min="7181" max="7182" width="0" style="76" hidden="1" customWidth="1"/>
    <col min="7183" max="7425" width="9.140625" style="76"/>
    <col min="7426" max="7426" width="5.42578125" style="76" customWidth="1"/>
    <col min="7427" max="7427" width="42.42578125" style="76" customWidth="1"/>
    <col min="7428" max="7428" width="6.42578125" style="76" customWidth="1"/>
    <col min="7429" max="7429" width="15.28515625" style="76" customWidth="1"/>
    <col min="7430" max="7430" width="17.42578125" style="76" customWidth="1"/>
    <col min="7431" max="7432" width="16" style="76" customWidth="1"/>
    <col min="7433" max="7433" width="10.7109375" style="76" customWidth="1"/>
    <col min="7434" max="7436" width="9.140625" style="76"/>
    <col min="7437" max="7438" width="0" style="76" hidden="1" customWidth="1"/>
    <col min="7439" max="7681" width="9.140625" style="76"/>
    <col min="7682" max="7682" width="5.42578125" style="76" customWidth="1"/>
    <col min="7683" max="7683" width="42.42578125" style="76" customWidth="1"/>
    <col min="7684" max="7684" width="6.42578125" style="76" customWidth="1"/>
    <col min="7685" max="7685" width="15.28515625" style="76" customWidth="1"/>
    <col min="7686" max="7686" width="17.42578125" style="76" customWidth="1"/>
    <col min="7687" max="7688" width="16" style="76" customWidth="1"/>
    <col min="7689" max="7689" width="10.7109375" style="76" customWidth="1"/>
    <col min="7690" max="7692" width="9.140625" style="76"/>
    <col min="7693" max="7694" width="0" style="76" hidden="1" customWidth="1"/>
    <col min="7695" max="7937" width="9.140625" style="76"/>
    <col min="7938" max="7938" width="5.42578125" style="76" customWidth="1"/>
    <col min="7939" max="7939" width="42.42578125" style="76" customWidth="1"/>
    <col min="7940" max="7940" width="6.42578125" style="76" customWidth="1"/>
    <col min="7941" max="7941" width="15.28515625" style="76" customWidth="1"/>
    <col min="7942" max="7942" width="17.42578125" style="76" customWidth="1"/>
    <col min="7943" max="7944" width="16" style="76" customWidth="1"/>
    <col min="7945" max="7945" width="10.7109375" style="76" customWidth="1"/>
    <col min="7946" max="7948" width="9.140625" style="76"/>
    <col min="7949" max="7950" width="0" style="76" hidden="1" customWidth="1"/>
    <col min="7951" max="8193" width="9.140625" style="76"/>
    <col min="8194" max="8194" width="5.42578125" style="76" customWidth="1"/>
    <col min="8195" max="8195" width="42.42578125" style="76" customWidth="1"/>
    <col min="8196" max="8196" width="6.42578125" style="76" customWidth="1"/>
    <col min="8197" max="8197" width="15.28515625" style="76" customWidth="1"/>
    <col min="8198" max="8198" width="17.42578125" style="76" customWidth="1"/>
    <col min="8199" max="8200" width="16" style="76" customWidth="1"/>
    <col min="8201" max="8201" width="10.7109375" style="76" customWidth="1"/>
    <col min="8202" max="8204" width="9.140625" style="76"/>
    <col min="8205" max="8206" width="0" style="76" hidden="1" customWidth="1"/>
    <col min="8207" max="8449" width="9.140625" style="76"/>
    <col min="8450" max="8450" width="5.42578125" style="76" customWidth="1"/>
    <col min="8451" max="8451" width="42.42578125" style="76" customWidth="1"/>
    <col min="8452" max="8452" width="6.42578125" style="76" customWidth="1"/>
    <col min="8453" max="8453" width="15.28515625" style="76" customWidth="1"/>
    <col min="8454" max="8454" width="17.42578125" style="76" customWidth="1"/>
    <col min="8455" max="8456" width="16" style="76" customWidth="1"/>
    <col min="8457" max="8457" width="10.7109375" style="76" customWidth="1"/>
    <col min="8458" max="8460" width="9.140625" style="76"/>
    <col min="8461" max="8462" width="0" style="76" hidden="1" customWidth="1"/>
    <col min="8463" max="8705" width="9.140625" style="76"/>
    <col min="8706" max="8706" width="5.42578125" style="76" customWidth="1"/>
    <col min="8707" max="8707" width="42.42578125" style="76" customWidth="1"/>
    <col min="8708" max="8708" width="6.42578125" style="76" customWidth="1"/>
    <col min="8709" max="8709" width="15.28515625" style="76" customWidth="1"/>
    <col min="8710" max="8710" width="17.42578125" style="76" customWidth="1"/>
    <col min="8711" max="8712" width="16" style="76" customWidth="1"/>
    <col min="8713" max="8713" width="10.7109375" style="76" customWidth="1"/>
    <col min="8714" max="8716" width="9.140625" style="76"/>
    <col min="8717" max="8718" width="0" style="76" hidden="1" customWidth="1"/>
    <col min="8719" max="8961" width="9.140625" style="76"/>
    <col min="8962" max="8962" width="5.42578125" style="76" customWidth="1"/>
    <col min="8963" max="8963" width="42.42578125" style="76" customWidth="1"/>
    <col min="8964" max="8964" width="6.42578125" style="76" customWidth="1"/>
    <col min="8965" max="8965" width="15.28515625" style="76" customWidth="1"/>
    <col min="8966" max="8966" width="17.42578125" style="76" customWidth="1"/>
    <col min="8967" max="8968" width="16" style="76" customWidth="1"/>
    <col min="8969" max="8969" width="10.7109375" style="76" customWidth="1"/>
    <col min="8970" max="8972" width="9.140625" style="76"/>
    <col min="8973" max="8974" width="0" style="76" hidden="1" customWidth="1"/>
    <col min="8975" max="9217" width="9.140625" style="76"/>
    <col min="9218" max="9218" width="5.42578125" style="76" customWidth="1"/>
    <col min="9219" max="9219" width="42.42578125" style="76" customWidth="1"/>
    <col min="9220" max="9220" width="6.42578125" style="76" customWidth="1"/>
    <col min="9221" max="9221" width="15.28515625" style="76" customWidth="1"/>
    <col min="9222" max="9222" width="17.42578125" style="76" customWidth="1"/>
    <col min="9223" max="9224" width="16" style="76" customWidth="1"/>
    <col min="9225" max="9225" width="10.7109375" style="76" customWidth="1"/>
    <col min="9226" max="9228" width="9.140625" style="76"/>
    <col min="9229" max="9230" width="0" style="76" hidden="1" customWidth="1"/>
    <col min="9231" max="9473" width="9.140625" style="76"/>
    <col min="9474" max="9474" width="5.42578125" style="76" customWidth="1"/>
    <col min="9475" max="9475" width="42.42578125" style="76" customWidth="1"/>
    <col min="9476" max="9476" width="6.42578125" style="76" customWidth="1"/>
    <col min="9477" max="9477" width="15.28515625" style="76" customWidth="1"/>
    <col min="9478" max="9478" width="17.42578125" style="76" customWidth="1"/>
    <col min="9479" max="9480" width="16" style="76" customWidth="1"/>
    <col min="9481" max="9481" width="10.7109375" style="76" customWidth="1"/>
    <col min="9482" max="9484" width="9.140625" style="76"/>
    <col min="9485" max="9486" width="0" style="76" hidden="1" customWidth="1"/>
    <col min="9487" max="9729" width="9.140625" style="76"/>
    <col min="9730" max="9730" width="5.42578125" style="76" customWidth="1"/>
    <col min="9731" max="9731" width="42.42578125" style="76" customWidth="1"/>
    <col min="9732" max="9732" width="6.42578125" style="76" customWidth="1"/>
    <col min="9733" max="9733" width="15.28515625" style="76" customWidth="1"/>
    <col min="9734" max="9734" width="17.42578125" style="76" customWidth="1"/>
    <col min="9735" max="9736" width="16" style="76" customWidth="1"/>
    <col min="9737" max="9737" width="10.7109375" style="76" customWidth="1"/>
    <col min="9738" max="9740" width="9.140625" style="76"/>
    <col min="9741" max="9742" width="0" style="76" hidden="1" customWidth="1"/>
    <col min="9743" max="9985" width="9.140625" style="76"/>
    <col min="9986" max="9986" width="5.42578125" style="76" customWidth="1"/>
    <col min="9987" max="9987" width="42.42578125" style="76" customWidth="1"/>
    <col min="9988" max="9988" width="6.42578125" style="76" customWidth="1"/>
    <col min="9989" max="9989" width="15.28515625" style="76" customWidth="1"/>
    <col min="9990" max="9990" width="17.42578125" style="76" customWidth="1"/>
    <col min="9991" max="9992" width="16" style="76" customWidth="1"/>
    <col min="9993" max="9993" width="10.7109375" style="76" customWidth="1"/>
    <col min="9994" max="9996" width="9.140625" style="76"/>
    <col min="9997" max="9998" width="0" style="76" hidden="1" customWidth="1"/>
    <col min="9999" max="10241" width="9.140625" style="76"/>
    <col min="10242" max="10242" width="5.42578125" style="76" customWidth="1"/>
    <col min="10243" max="10243" width="42.42578125" style="76" customWidth="1"/>
    <col min="10244" max="10244" width="6.42578125" style="76" customWidth="1"/>
    <col min="10245" max="10245" width="15.28515625" style="76" customWidth="1"/>
    <col min="10246" max="10246" width="17.42578125" style="76" customWidth="1"/>
    <col min="10247" max="10248" width="16" style="76" customWidth="1"/>
    <col min="10249" max="10249" width="10.7109375" style="76" customWidth="1"/>
    <col min="10250" max="10252" width="9.140625" style="76"/>
    <col min="10253" max="10254" width="0" style="76" hidden="1" customWidth="1"/>
    <col min="10255" max="10497" width="9.140625" style="76"/>
    <col min="10498" max="10498" width="5.42578125" style="76" customWidth="1"/>
    <col min="10499" max="10499" width="42.42578125" style="76" customWidth="1"/>
    <col min="10500" max="10500" width="6.42578125" style="76" customWidth="1"/>
    <col min="10501" max="10501" width="15.28515625" style="76" customWidth="1"/>
    <col min="10502" max="10502" width="17.42578125" style="76" customWidth="1"/>
    <col min="10503" max="10504" width="16" style="76" customWidth="1"/>
    <col min="10505" max="10505" width="10.7109375" style="76" customWidth="1"/>
    <col min="10506" max="10508" width="9.140625" style="76"/>
    <col min="10509" max="10510" width="0" style="76" hidden="1" customWidth="1"/>
    <col min="10511" max="10753" width="9.140625" style="76"/>
    <col min="10754" max="10754" width="5.42578125" style="76" customWidth="1"/>
    <col min="10755" max="10755" width="42.42578125" style="76" customWidth="1"/>
    <col min="10756" max="10756" width="6.42578125" style="76" customWidth="1"/>
    <col min="10757" max="10757" width="15.28515625" style="76" customWidth="1"/>
    <col min="10758" max="10758" width="17.42578125" style="76" customWidth="1"/>
    <col min="10759" max="10760" width="16" style="76" customWidth="1"/>
    <col min="10761" max="10761" width="10.7109375" style="76" customWidth="1"/>
    <col min="10762" max="10764" width="9.140625" style="76"/>
    <col min="10765" max="10766" width="0" style="76" hidden="1" customWidth="1"/>
    <col min="10767" max="11009" width="9.140625" style="76"/>
    <col min="11010" max="11010" width="5.42578125" style="76" customWidth="1"/>
    <col min="11011" max="11011" width="42.42578125" style="76" customWidth="1"/>
    <col min="11012" max="11012" width="6.42578125" style="76" customWidth="1"/>
    <col min="11013" max="11013" width="15.28515625" style="76" customWidth="1"/>
    <col min="11014" max="11014" width="17.42578125" style="76" customWidth="1"/>
    <col min="11015" max="11016" width="16" style="76" customWidth="1"/>
    <col min="11017" max="11017" width="10.7109375" style="76" customWidth="1"/>
    <col min="11018" max="11020" width="9.140625" style="76"/>
    <col min="11021" max="11022" width="0" style="76" hidden="1" customWidth="1"/>
    <col min="11023" max="11265" width="9.140625" style="76"/>
    <col min="11266" max="11266" width="5.42578125" style="76" customWidth="1"/>
    <col min="11267" max="11267" width="42.42578125" style="76" customWidth="1"/>
    <col min="11268" max="11268" width="6.42578125" style="76" customWidth="1"/>
    <col min="11269" max="11269" width="15.28515625" style="76" customWidth="1"/>
    <col min="11270" max="11270" width="17.42578125" style="76" customWidth="1"/>
    <col min="11271" max="11272" width="16" style="76" customWidth="1"/>
    <col min="11273" max="11273" width="10.7109375" style="76" customWidth="1"/>
    <col min="11274" max="11276" width="9.140625" style="76"/>
    <col min="11277" max="11278" width="0" style="76" hidden="1" customWidth="1"/>
    <col min="11279" max="11521" width="9.140625" style="76"/>
    <col min="11522" max="11522" width="5.42578125" style="76" customWidth="1"/>
    <col min="11523" max="11523" width="42.42578125" style="76" customWidth="1"/>
    <col min="11524" max="11524" width="6.42578125" style="76" customWidth="1"/>
    <col min="11525" max="11525" width="15.28515625" style="76" customWidth="1"/>
    <col min="11526" max="11526" width="17.42578125" style="76" customWidth="1"/>
    <col min="11527" max="11528" width="16" style="76" customWidth="1"/>
    <col min="11529" max="11529" width="10.7109375" style="76" customWidth="1"/>
    <col min="11530" max="11532" width="9.140625" style="76"/>
    <col min="11533" max="11534" width="0" style="76" hidden="1" customWidth="1"/>
    <col min="11535" max="11777" width="9.140625" style="76"/>
    <col min="11778" max="11778" width="5.42578125" style="76" customWidth="1"/>
    <col min="11779" max="11779" width="42.42578125" style="76" customWidth="1"/>
    <col min="11780" max="11780" width="6.42578125" style="76" customWidth="1"/>
    <col min="11781" max="11781" width="15.28515625" style="76" customWidth="1"/>
    <col min="11782" max="11782" width="17.42578125" style="76" customWidth="1"/>
    <col min="11783" max="11784" width="16" style="76" customWidth="1"/>
    <col min="11785" max="11785" width="10.7109375" style="76" customWidth="1"/>
    <col min="11786" max="11788" width="9.140625" style="76"/>
    <col min="11789" max="11790" width="0" style="76" hidden="1" customWidth="1"/>
    <col min="11791" max="12033" width="9.140625" style="76"/>
    <col min="12034" max="12034" width="5.42578125" style="76" customWidth="1"/>
    <col min="12035" max="12035" width="42.42578125" style="76" customWidth="1"/>
    <col min="12036" max="12036" width="6.42578125" style="76" customWidth="1"/>
    <col min="12037" max="12037" width="15.28515625" style="76" customWidth="1"/>
    <col min="12038" max="12038" width="17.42578125" style="76" customWidth="1"/>
    <col min="12039" max="12040" width="16" style="76" customWidth="1"/>
    <col min="12041" max="12041" width="10.7109375" style="76" customWidth="1"/>
    <col min="12042" max="12044" width="9.140625" style="76"/>
    <col min="12045" max="12046" width="0" style="76" hidden="1" customWidth="1"/>
    <col min="12047" max="12289" width="9.140625" style="76"/>
    <col min="12290" max="12290" width="5.42578125" style="76" customWidth="1"/>
    <col min="12291" max="12291" width="42.42578125" style="76" customWidth="1"/>
    <col min="12292" max="12292" width="6.42578125" style="76" customWidth="1"/>
    <col min="12293" max="12293" width="15.28515625" style="76" customWidth="1"/>
    <col min="12294" max="12294" width="17.42578125" style="76" customWidth="1"/>
    <col min="12295" max="12296" width="16" style="76" customWidth="1"/>
    <col min="12297" max="12297" width="10.7109375" style="76" customWidth="1"/>
    <col min="12298" max="12300" width="9.140625" style="76"/>
    <col min="12301" max="12302" width="0" style="76" hidden="1" customWidth="1"/>
    <col min="12303" max="12545" width="9.140625" style="76"/>
    <col min="12546" max="12546" width="5.42578125" style="76" customWidth="1"/>
    <col min="12547" max="12547" width="42.42578125" style="76" customWidth="1"/>
    <col min="12548" max="12548" width="6.42578125" style="76" customWidth="1"/>
    <col min="12549" max="12549" width="15.28515625" style="76" customWidth="1"/>
    <col min="12550" max="12550" width="17.42578125" style="76" customWidth="1"/>
    <col min="12551" max="12552" width="16" style="76" customWidth="1"/>
    <col min="12553" max="12553" width="10.7109375" style="76" customWidth="1"/>
    <col min="12554" max="12556" width="9.140625" style="76"/>
    <col min="12557" max="12558" width="0" style="76" hidden="1" customWidth="1"/>
    <col min="12559" max="12801" width="9.140625" style="76"/>
    <col min="12802" max="12802" width="5.42578125" style="76" customWidth="1"/>
    <col min="12803" max="12803" width="42.42578125" style="76" customWidth="1"/>
    <col min="12804" max="12804" width="6.42578125" style="76" customWidth="1"/>
    <col min="12805" max="12805" width="15.28515625" style="76" customWidth="1"/>
    <col min="12806" max="12806" width="17.42578125" style="76" customWidth="1"/>
    <col min="12807" max="12808" width="16" style="76" customWidth="1"/>
    <col min="12809" max="12809" width="10.7109375" style="76" customWidth="1"/>
    <col min="12810" max="12812" width="9.140625" style="76"/>
    <col min="12813" max="12814" width="0" style="76" hidden="1" customWidth="1"/>
    <col min="12815" max="13057" width="9.140625" style="76"/>
    <col min="13058" max="13058" width="5.42578125" style="76" customWidth="1"/>
    <col min="13059" max="13059" width="42.42578125" style="76" customWidth="1"/>
    <col min="13060" max="13060" width="6.42578125" style="76" customWidth="1"/>
    <col min="13061" max="13061" width="15.28515625" style="76" customWidth="1"/>
    <col min="13062" max="13062" width="17.42578125" style="76" customWidth="1"/>
    <col min="13063" max="13064" width="16" style="76" customWidth="1"/>
    <col min="13065" max="13065" width="10.7109375" style="76" customWidth="1"/>
    <col min="13066" max="13068" width="9.140625" style="76"/>
    <col min="13069" max="13070" width="0" style="76" hidden="1" customWidth="1"/>
    <col min="13071" max="13313" width="9.140625" style="76"/>
    <col min="13314" max="13314" width="5.42578125" style="76" customWidth="1"/>
    <col min="13315" max="13315" width="42.42578125" style="76" customWidth="1"/>
    <col min="13316" max="13316" width="6.42578125" style="76" customWidth="1"/>
    <col min="13317" max="13317" width="15.28515625" style="76" customWidth="1"/>
    <col min="13318" max="13318" width="17.42578125" style="76" customWidth="1"/>
    <col min="13319" max="13320" width="16" style="76" customWidth="1"/>
    <col min="13321" max="13321" width="10.7109375" style="76" customWidth="1"/>
    <col min="13322" max="13324" width="9.140625" style="76"/>
    <col min="13325" max="13326" width="0" style="76" hidden="1" customWidth="1"/>
    <col min="13327" max="13569" width="9.140625" style="76"/>
    <col min="13570" max="13570" width="5.42578125" style="76" customWidth="1"/>
    <col min="13571" max="13571" width="42.42578125" style="76" customWidth="1"/>
    <col min="13572" max="13572" width="6.42578125" style="76" customWidth="1"/>
    <col min="13573" max="13573" width="15.28515625" style="76" customWidth="1"/>
    <col min="13574" max="13574" width="17.42578125" style="76" customWidth="1"/>
    <col min="13575" max="13576" width="16" style="76" customWidth="1"/>
    <col min="13577" max="13577" width="10.7109375" style="76" customWidth="1"/>
    <col min="13578" max="13580" width="9.140625" style="76"/>
    <col min="13581" max="13582" width="0" style="76" hidden="1" customWidth="1"/>
    <col min="13583" max="13825" width="9.140625" style="76"/>
    <col min="13826" max="13826" width="5.42578125" style="76" customWidth="1"/>
    <col min="13827" max="13827" width="42.42578125" style="76" customWidth="1"/>
    <col min="13828" max="13828" width="6.42578125" style="76" customWidth="1"/>
    <col min="13829" max="13829" width="15.28515625" style="76" customWidth="1"/>
    <col min="13830" max="13830" width="17.42578125" style="76" customWidth="1"/>
    <col min="13831" max="13832" width="16" style="76" customWidth="1"/>
    <col min="13833" max="13833" width="10.7109375" style="76" customWidth="1"/>
    <col min="13834" max="13836" width="9.140625" style="76"/>
    <col min="13837" max="13838" width="0" style="76" hidden="1" customWidth="1"/>
    <col min="13839" max="14081" width="9.140625" style="76"/>
    <col min="14082" max="14082" width="5.42578125" style="76" customWidth="1"/>
    <col min="14083" max="14083" width="42.42578125" style="76" customWidth="1"/>
    <col min="14084" max="14084" width="6.42578125" style="76" customWidth="1"/>
    <col min="14085" max="14085" width="15.28515625" style="76" customWidth="1"/>
    <col min="14086" max="14086" width="17.42578125" style="76" customWidth="1"/>
    <col min="14087" max="14088" width="16" style="76" customWidth="1"/>
    <col min="14089" max="14089" width="10.7109375" style="76" customWidth="1"/>
    <col min="14090" max="14092" width="9.140625" style="76"/>
    <col min="14093" max="14094" width="0" style="76" hidden="1" customWidth="1"/>
    <col min="14095" max="14337" width="9.140625" style="76"/>
    <col min="14338" max="14338" width="5.42578125" style="76" customWidth="1"/>
    <col min="14339" max="14339" width="42.42578125" style="76" customWidth="1"/>
    <col min="14340" max="14340" width="6.42578125" style="76" customWidth="1"/>
    <col min="14341" max="14341" width="15.28515625" style="76" customWidth="1"/>
    <col min="14342" max="14342" width="17.42578125" style="76" customWidth="1"/>
    <col min="14343" max="14344" width="16" style="76" customWidth="1"/>
    <col min="14345" max="14345" width="10.7109375" style="76" customWidth="1"/>
    <col min="14346" max="14348" width="9.140625" style="76"/>
    <col min="14349" max="14350" width="0" style="76" hidden="1" customWidth="1"/>
    <col min="14351" max="14593" width="9.140625" style="76"/>
    <col min="14594" max="14594" width="5.42578125" style="76" customWidth="1"/>
    <col min="14595" max="14595" width="42.42578125" style="76" customWidth="1"/>
    <col min="14596" max="14596" width="6.42578125" style="76" customWidth="1"/>
    <col min="14597" max="14597" width="15.28515625" style="76" customWidth="1"/>
    <col min="14598" max="14598" width="17.42578125" style="76" customWidth="1"/>
    <col min="14599" max="14600" width="16" style="76" customWidth="1"/>
    <col min="14601" max="14601" width="10.7109375" style="76" customWidth="1"/>
    <col min="14602" max="14604" width="9.140625" style="76"/>
    <col min="14605" max="14606" width="0" style="76" hidden="1" customWidth="1"/>
    <col min="14607" max="14849" width="9.140625" style="76"/>
    <col min="14850" max="14850" width="5.42578125" style="76" customWidth="1"/>
    <col min="14851" max="14851" width="42.42578125" style="76" customWidth="1"/>
    <col min="14852" max="14852" width="6.42578125" style="76" customWidth="1"/>
    <col min="14853" max="14853" width="15.28515625" style="76" customWidth="1"/>
    <col min="14854" max="14854" width="17.42578125" style="76" customWidth="1"/>
    <col min="14855" max="14856" width="16" style="76" customWidth="1"/>
    <col min="14857" max="14857" width="10.7109375" style="76" customWidth="1"/>
    <col min="14858" max="14860" width="9.140625" style="76"/>
    <col min="14861" max="14862" width="0" style="76" hidden="1" customWidth="1"/>
    <col min="14863" max="15105" width="9.140625" style="76"/>
    <col min="15106" max="15106" width="5.42578125" style="76" customWidth="1"/>
    <col min="15107" max="15107" width="42.42578125" style="76" customWidth="1"/>
    <col min="15108" max="15108" width="6.42578125" style="76" customWidth="1"/>
    <col min="15109" max="15109" width="15.28515625" style="76" customWidth="1"/>
    <col min="15110" max="15110" width="17.42578125" style="76" customWidth="1"/>
    <col min="15111" max="15112" width="16" style="76" customWidth="1"/>
    <col min="15113" max="15113" width="10.7109375" style="76" customWidth="1"/>
    <col min="15114" max="15116" width="9.140625" style="76"/>
    <col min="15117" max="15118" width="0" style="76" hidden="1" customWidth="1"/>
    <col min="15119" max="15361" width="9.140625" style="76"/>
    <col min="15362" max="15362" width="5.42578125" style="76" customWidth="1"/>
    <col min="15363" max="15363" width="42.42578125" style="76" customWidth="1"/>
    <col min="15364" max="15364" width="6.42578125" style="76" customWidth="1"/>
    <col min="15365" max="15365" width="15.28515625" style="76" customWidth="1"/>
    <col min="15366" max="15366" width="17.42578125" style="76" customWidth="1"/>
    <col min="15367" max="15368" width="16" style="76" customWidth="1"/>
    <col min="15369" max="15369" width="10.7109375" style="76" customWidth="1"/>
    <col min="15370" max="15372" width="9.140625" style="76"/>
    <col min="15373" max="15374" width="0" style="76" hidden="1" customWidth="1"/>
    <col min="15375" max="15617" width="9.140625" style="76"/>
    <col min="15618" max="15618" width="5.42578125" style="76" customWidth="1"/>
    <col min="15619" max="15619" width="42.42578125" style="76" customWidth="1"/>
    <col min="15620" max="15620" width="6.42578125" style="76" customWidth="1"/>
    <col min="15621" max="15621" width="15.28515625" style="76" customWidth="1"/>
    <col min="15622" max="15622" width="17.42578125" style="76" customWidth="1"/>
    <col min="15623" max="15624" width="16" style="76" customWidth="1"/>
    <col min="15625" max="15625" width="10.7109375" style="76" customWidth="1"/>
    <col min="15626" max="15628" width="9.140625" style="76"/>
    <col min="15629" max="15630" width="0" style="76" hidden="1" customWidth="1"/>
    <col min="15631" max="15873" width="9.140625" style="76"/>
    <col min="15874" max="15874" width="5.42578125" style="76" customWidth="1"/>
    <col min="15875" max="15875" width="42.42578125" style="76" customWidth="1"/>
    <col min="15876" max="15876" width="6.42578125" style="76" customWidth="1"/>
    <col min="15877" max="15877" width="15.28515625" style="76" customWidth="1"/>
    <col min="15878" max="15878" width="17.42578125" style="76" customWidth="1"/>
    <col min="15879" max="15880" width="16" style="76" customWidth="1"/>
    <col min="15881" max="15881" width="10.7109375" style="76" customWidth="1"/>
    <col min="15882" max="15884" width="9.140625" style="76"/>
    <col min="15885" max="15886" width="0" style="76" hidden="1" customWidth="1"/>
    <col min="15887" max="16129" width="9.140625" style="76"/>
    <col min="16130" max="16130" width="5.42578125" style="76" customWidth="1"/>
    <col min="16131" max="16131" width="42.42578125" style="76" customWidth="1"/>
    <col min="16132" max="16132" width="6.42578125" style="76" customWidth="1"/>
    <col min="16133" max="16133" width="15.28515625" style="76" customWidth="1"/>
    <col min="16134" max="16134" width="17.42578125" style="76" customWidth="1"/>
    <col min="16135" max="16136" width="16" style="76" customWidth="1"/>
    <col min="16137" max="16137" width="10.7109375" style="76" customWidth="1"/>
    <col min="16138" max="16140" width="9.140625" style="76"/>
    <col min="16141" max="16142" width="0" style="76" hidden="1" customWidth="1"/>
    <col min="16143" max="16384" width="9.140625" style="76"/>
  </cols>
  <sheetData>
    <row r="1" spans="1:14" ht="43.5" customHeight="1">
      <c r="A1" s="1073" t="s">
        <v>810</v>
      </c>
      <c r="B1" s="1074"/>
      <c r="C1" s="75"/>
      <c r="D1" s="75"/>
      <c r="E1" s="1075" t="s">
        <v>567</v>
      </c>
      <c r="F1" s="1075"/>
      <c r="G1" s="1075"/>
      <c r="H1" s="1075"/>
    </row>
    <row r="2" spans="1:14" ht="21.75" customHeight="1">
      <c r="A2" s="716" t="s">
        <v>668</v>
      </c>
      <c r="B2" s="716"/>
      <c r="C2" s="716"/>
      <c r="D2" s="716"/>
      <c r="E2" s="716"/>
      <c r="F2" s="716"/>
      <c r="G2" s="716"/>
      <c r="H2" s="716"/>
    </row>
    <row r="3" spans="1:14" ht="11.25" customHeight="1">
      <c r="A3" s="706"/>
      <c r="B3" s="706"/>
      <c r="C3" s="706"/>
      <c r="D3" s="706"/>
      <c r="E3" s="706"/>
      <c r="F3" s="706"/>
      <c r="G3" s="706"/>
      <c r="H3" s="706"/>
    </row>
    <row r="4" spans="1:14" ht="18.75" customHeight="1">
      <c r="A4" s="1072" t="s">
        <v>74</v>
      </c>
      <c r="B4" s="1072"/>
      <c r="C4" s="1072"/>
      <c r="D4" s="1072"/>
      <c r="E4" s="1072"/>
      <c r="F4" s="1072"/>
      <c r="G4" s="1072"/>
      <c r="H4" s="1072"/>
    </row>
    <row r="5" spans="1:14" ht="18.75" customHeight="1">
      <c r="A5" s="1072" t="s">
        <v>568</v>
      </c>
      <c r="B5" s="1072"/>
      <c r="C5" s="1072"/>
      <c r="D5" s="1072"/>
      <c r="E5" s="1072"/>
      <c r="F5" s="1072"/>
      <c r="G5" s="1072"/>
      <c r="H5" s="1072"/>
    </row>
    <row r="6" spans="1:14" s="78" customFormat="1" ht="18.75" customHeight="1">
      <c r="A6" s="1078" t="s">
        <v>75</v>
      </c>
      <c r="B6" s="1078"/>
      <c r="C6" s="1078"/>
      <c r="D6" s="1078"/>
      <c r="E6" s="1078"/>
      <c r="F6" s="1078"/>
      <c r="G6" s="1078"/>
      <c r="H6" s="1078"/>
      <c r="M6" s="711"/>
    </row>
    <row r="7" spans="1:14" ht="18" customHeight="1">
      <c r="A7" s="1079" t="s">
        <v>76</v>
      </c>
      <c r="B7" s="1079"/>
      <c r="C7" s="1079"/>
      <c r="D7" s="1079"/>
      <c r="E7" s="1079"/>
      <c r="F7" s="1079"/>
      <c r="G7" s="1079"/>
      <c r="H7" s="1079"/>
    </row>
    <row r="8" spans="1:14" ht="14.25" customHeight="1">
      <c r="A8" s="1080" t="s">
        <v>77</v>
      </c>
      <c r="B8" s="1080"/>
      <c r="C8" s="1080"/>
      <c r="D8" s="1080"/>
      <c r="E8" s="1080"/>
      <c r="F8" s="1080"/>
      <c r="G8" s="1080"/>
      <c r="H8" s="1080"/>
      <c r="L8" s="79"/>
      <c r="M8" s="79"/>
      <c r="N8" s="80"/>
    </row>
    <row r="9" spans="1:14" ht="15.75" customHeight="1">
      <c r="A9" s="1081" t="s">
        <v>78</v>
      </c>
      <c r="B9" s="1082"/>
      <c r="C9" s="75"/>
      <c r="D9" s="75"/>
    </row>
    <row r="10" spans="1:14" ht="15.75" customHeight="1">
      <c r="A10" s="1081" t="s">
        <v>79</v>
      </c>
      <c r="B10" s="1082"/>
      <c r="C10" s="75"/>
      <c r="D10" s="75"/>
    </row>
    <row r="11" spans="1:14" s="80" customFormat="1" ht="30.75" customHeight="1">
      <c r="A11" s="1085" t="s">
        <v>80</v>
      </c>
      <c r="B11" s="1085" t="s">
        <v>81</v>
      </c>
      <c r="C11" s="1094" t="s">
        <v>625</v>
      </c>
      <c r="D11" s="1095"/>
      <c r="E11" s="1085" t="s">
        <v>570</v>
      </c>
      <c r="F11" s="1085" t="s">
        <v>571</v>
      </c>
      <c r="G11" s="1085" t="s">
        <v>572</v>
      </c>
      <c r="H11" s="1085" t="s">
        <v>664</v>
      </c>
      <c r="M11" s="662"/>
    </row>
    <row r="12" spans="1:14" s="80" customFormat="1" ht="12" customHeight="1">
      <c r="A12" s="1098"/>
      <c r="B12" s="1086"/>
      <c r="C12" s="1085" t="s">
        <v>815</v>
      </c>
      <c r="D12" s="1085" t="s">
        <v>816</v>
      </c>
      <c r="E12" s="1086"/>
      <c r="F12" s="1086"/>
      <c r="G12" s="1086"/>
      <c r="H12" s="1086"/>
      <c r="M12" s="662"/>
    </row>
    <row r="13" spans="1:14" s="80" customFormat="1" ht="21.75" customHeight="1">
      <c r="A13" s="1099"/>
      <c r="B13" s="1087"/>
      <c r="C13" s="1087"/>
      <c r="D13" s="1087"/>
      <c r="E13" s="1087"/>
      <c r="F13" s="1087"/>
      <c r="G13" s="1087"/>
      <c r="H13" s="1087"/>
      <c r="M13" s="662"/>
    </row>
    <row r="14" spans="1:14">
      <c r="A14" s="82">
        <v>1</v>
      </c>
      <c r="B14" s="82">
        <v>2</v>
      </c>
      <c r="C14" s="1092">
        <v>3</v>
      </c>
      <c r="D14" s="1093"/>
      <c r="E14" s="82">
        <v>4</v>
      </c>
      <c r="F14" s="82">
        <v>5</v>
      </c>
      <c r="G14" s="82">
        <v>6</v>
      </c>
      <c r="H14" s="82">
        <v>7</v>
      </c>
    </row>
    <row r="15" spans="1:14" s="80" customFormat="1" ht="18.75" customHeight="1">
      <c r="A15" s="83" t="s">
        <v>83</v>
      </c>
      <c r="B15" s="675" t="s">
        <v>84</v>
      </c>
      <c r="C15" s="84"/>
      <c r="D15" s="84"/>
      <c r="E15" s="85">
        <f>SUM(E16:E21)</f>
        <v>0</v>
      </c>
      <c r="F15" s="85">
        <f>SUM(F16:F21)</f>
        <v>0</v>
      </c>
      <c r="G15" s="85">
        <f>SUM(G16:G21)</f>
        <v>0</v>
      </c>
      <c r="H15" s="86" t="e">
        <f>G15/F15*100</f>
        <v>#DIV/0!</v>
      </c>
      <c r="J15" s="87"/>
    </row>
    <row r="16" spans="1:14" s="80" customFormat="1" ht="15.75">
      <c r="A16" s="88" t="s">
        <v>86</v>
      </c>
      <c r="B16" s="676"/>
      <c r="C16" s="90"/>
      <c r="D16" s="90"/>
      <c r="E16" s="92"/>
      <c r="F16" s="91"/>
      <c r="G16" s="93"/>
      <c r="H16" s="94" t="e">
        <f t="shared" ref="H16:H65" si="0">G16/F16*100</f>
        <v>#DIV/0!</v>
      </c>
      <c r="J16" s="87"/>
    </row>
    <row r="17" spans="1:17" s="80" customFormat="1" ht="15.75">
      <c r="A17" s="88" t="s">
        <v>88</v>
      </c>
      <c r="B17" s="676"/>
      <c r="C17" s="90"/>
      <c r="D17" s="90"/>
      <c r="E17" s="92"/>
      <c r="F17" s="91"/>
      <c r="G17" s="93"/>
      <c r="H17" s="94" t="e">
        <f>G17/F17*100</f>
        <v>#DIV/0!</v>
      </c>
      <c r="J17" s="87"/>
    </row>
    <row r="18" spans="1:17" s="80" customFormat="1" ht="15.75">
      <c r="A18" s="88" t="s">
        <v>90</v>
      </c>
      <c r="B18" s="676"/>
      <c r="C18" s="90"/>
      <c r="D18" s="90"/>
      <c r="E18" s="92"/>
      <c r="F18" s="91"/>
      <c r="G18" s="93"/>
      <c r="H18" s="94" t="e">
        <f t="shared" si="0"/>
        <v>#DIV/0!</v>
      </c>
      <c r="J18" s="87"/>
    </row>
    <row r="19" spans="1:17" s="80" customFormat="1" ht="15.75">
      <c r="A19" s="88" t="s">
        <v>92</v>
      </c>
      <c r="B19" s="676"/>
      <c r="C19" s="90"/>
      <c r="D19" s="90"/>
      <c r="E19" s="92"/>
      <c r="F19" s="91"/>
      <c r="G19" s="93"/>
      <c r="H19" s="94" t="e">
        <f t="shared" si="0"/>
        <v>#DIV/0!</v>
      </c>
      <c r="J19" s="87"/>
    </row>
    <row r="20" spans="1:17" s="80" customFormat="1" ht="15.75">
      <c r="A20" s="88" t="s">
        <v>94</v>
      </c>
      <c r="B20" s="676"/>
      <c r="C20" s="90"/>
      <c r="D20" s="90"/>
      <c r="E20" s="92"/>
      <c r="F20" s="91"/>
      <c r="G20" s="93"/>
      <c r="H20" s="94" t="e">
        <f t="shared" si="0"/>
        <v>#DIV/0!</v>
      </c>
      <c r="J20" s="87"/>
    </row>
    <row r="21" spans="1:17" s="80" customFormat="1" ht="15.75">
      <c r="A21" s="88" t="s">
        <v>96</v>
      </c>
      <c r="B21" s="676"/>
      <c r="C21" s="90"/>
      <c r="D21" s="90"/>
      <c r="E21" s="97"/>
      <c r="F21" s="96"/>
      <c r="G21" s="98"/>
      <c r="H21" s="94" t="e">
        <f t="shared" si="0"/>
        <v>#DIV/0!</v>
      </c>
      <c r="J21" s="87"/>
    </row>
    <row r="22" spans="1:17" s="104" customFormat="1" ht="17.25" customHeight="1">
      <c r="A22" s="99" t="s">
        <v>98</v>
      </c>
      <c r="B22" s="677" t="s">
        <v>99</v>
      </c>
      <c r="C22" s="101"/>
      <c r="D22" s="101"/>
      <c r="E22" s="102">
        <f>E23+E38+E39</f>
        <v>0</v>
      </c>
      <c r="F22" s="102">
        <f>F23+F38+F39</f>
        <v>0</v>
      </c>
      <c r="G22" s="102">
        <f>G23+G38+G39</f>
        <v>0</v>
      </c>
      <c r="H22" s="103" t="e">
        <f t="shared" si="0"/>
        <v>#DIV/0!</v>
      </c>
      <c r="J22" s="105"/>
    </row>
    <row r="23" spans="1:17" s="110" customFormat="1" ht="19.5" customHeight="1">
      <c r="A23" s="106" t="s">
        <v>101</v>
      </c>
      <c r="B23" s="678" t="s">
        <v>102</v>
      </c>
      <c r="C23" s="107"/>
      <c r="D23" s="107"/>
      <c r="E23" s="108">
        <f>E24+E30+E33+E37+E27</f>
        <v>0</v>
      </c>
      <c r="F23" s="108">
        <f>F24+F30+F33+F37+F27</f>
        <v>0</v>
      </c>
      <c r="G23" s="108">
        <f>G24+G30+G33+G37+G27</f>
        <v>0</v>
      </c>
      <c r="H23" s="109" t="e">
        <f t="shared" si="0"/>
        <v>#DIV/0!</v>
      </c>
    </row>
    <row r="24" spans="1:17" s="110" customFormat="1" ht="19.5" customHeight="1">
      <c r="A24" s="106" t="s">
        <v>104</v>
      </c>
      <c r="B24" s="679" t="s">
        <v>105</v>
      </c>
      <c r="C24" s="111">
        <v>4010</v>
      </c>
      <c r="D24" s="111" t="s">
        <v>573</v>
      </c>
      <c r="E24" s="108">
        <f>E25+E26</f>
        <v>0</v>
      </c>
      <c r="F24" s="108">
        <f>F25+F26</f>
        <v>0</v>
      </c>
      <c r="G24" s="108">
        <f>G25+G26</f>
        <v>0</v>
      </c>
      <c r="H24" s="112" t="e">
        <f t="shared" si="0"/>
        <v>#DIV/0!</v>
      </c>
    </row>
    <row r="25" spans="1:17" s="80" customFormat="1" ht="17.25" customHeight="1">
      <c r="A25" s="113"/>
      <c r="B25" s="117" t="s">
        <v>107</v>
      </c>
      <c r="C25" s="114"/>
      <c r="D25" s="114"/>
      <c r="E25" s="115">
        <f>'T.1 - zał A'!D34</f>
        <v>0</v>
      </c>
      <c r="F25" s="115">
        <f>'T.1 - zał A'!E34</f>
        <v>0</v>
      </c>
      <c r="G25" s="115">
        <f>'T.1 - zał A'!F34</f>
        <v>0</v>
      </c>
      <c r="H25" s="94" t="e">
        <f t="shared" si="0"/>
        <v>#DIV/0!</v>
      </c>
    </row>
    <row r="26" spans="1:17" s="80" customFormat="1" ht="17.25" customHeight="1">
      <c r="A26" s="113"/>
      <c r="B26" s="680" t="s">
        <v>109</v>
      </c>
      <c r="C26" s="114"/>
      <c r="D26" s="114"/>
      <c r="E26" s="115">
        <f>'T.1 - zał A'!D42</f>
        <v>0</v>
      </c>
      <c r="F26" s="115">
        <f>'T.1 - zał A'!E42</f>
        <v>0</v>
      </c>
      <c r="G26" s="115">
        <f>'T.1 - zał A'!F42</f>
        <v>0</v>
      </c>
      <c r="H26" s="94" t="e">
        <f t="shared" si="0"/>
        <v>#DIV/0!</v>
      </c>
    </row>
    <row r="27" spans="1:17" s="110" customFormat="1" ht="19.5" customHeight="1">
      <c r="A27" s="106" t="s">
        <v>111</v>
      </c>
      <c r="B27" s="679" t="s">
        <v>112</v>
      </c>
      <c r="C27" s="111" t="s">
        <v>113</v>
      </c>
      <c r="D27" s="111" t="s">
        <v>574</v>
      </c>
      <c r="E27" s="108">
        <f>E28+E29</f>
        <v>0</v>
      </c>
      <c r="F27" s="108">
        <f>F28+F29</f>
        <v>0</v>
      </c>
      <c r="G27" s="108">
        <f>G28+G29</f>
        <v>0</v>
      </c>
      <c r="H27" s="112" t="e">
        <f t="shared" si="0"/>
        <v>#DIV/0!</v>
      </c>
    </row>
    <row r="28" spans="1:17" s="80" customFormat="1" ht="17.25" customHeight="1">
      <c r="A28" s="113"/>
      <c r="B28" s="117" t="s">
        <v>107</v>
      </c>
      <c r="C28" s="114"/>
      <c r="D28" s="114"/>
      <c r="E28" s="115">
        <f>'T.1 - zał A'!D12</f>
        <v>0</v>
      </c>
      <c r="F28" s="115">
        <v>0</v>
      </c>
      <c r="G28" s="115">
        <f>'T.1 - zał A'!F12</f>
        <v>0</v>
      </c>
      <c r="H28" s="94" t="e">
        <f>G28/F28*100</f>
        <v>#DIV/0!</v>
      </c>
    </row>
    <row r="29" spans="1:17" s="80" customFormat="1" ht="17.25" customHeight="1">
      <c r="A29" s="113"/>
      <c r="B29" s="680" t="s">
        <v>109</v>
      </c>
      <c r="C29" s="114"/>
      <c r="D29" s="114"/>
      <c r="E29" s="115">
        <f>'T.1 - zał A'!D17</f>
        <v>0</v>
      </c>
      <c r="F29" s="115">
        <f>'T.1 - zał A'!E17</f>
        <v>0</v>
      </c>
      <c r="G29" s="115">
        <f>'T.1 - zał A'!F17</f>
        <v>0</v>
      </c>
      <c r="H29" s="94" t="e">
        <f>G29/F29*100</f>
        <v>#DIV/0!</v>
      </c>
    </row>
    <row r="30" spans="1:17" s="80" customFormat="1" ht="17.25" customHeight="1">
      <c r="A30" s="106" t="s">
        <v>114</v>
      </c>
      <c r="B30" s="678" t="s">
        <v>115</v>
      </c>
      <c r="C30" s="114"/>
      <c r="D30" s="114"/>
      <c r="E30" s="108">
        <f>E32+E31</f>
        <v>0</v>
      </c>
      <c r="F30" s="108">
        <f>F32+F31</f>
        <v>0</v>
      </c>
      <c r="G30" s="108">
        <f>G32+G31</f>
        <v>0</v>
      </c>
      <c r="H30" s="112" t="e">
        <f t="shared" si="0"/>
        <v>#DIV/0!</v>
      </c>
      <c r="Q30" s="79"/>
    </row>
    <row r="31" spans="1:17" s="80" customFormat="1" ht="18" customHeight="1">
      <c r="A31" s="113"/>
      <c r="B31" s="680" t="s">
        <v>116</v>
      </c>
      <c r="C31" s="111" t="s">
        <v>117</v>
      </c>
      <c r="D31" s="111" t="s">
        <v>576</v>
      </c>
      <c r="E31" s="115">
        <f>'T.1 - zał A'!D46</f>
        <v>0</v>
      </c>
      <c r="F31" s="115">
        <f>'T.1 - zał A'!E46</f>
        <v>0</v>
      </c>
      <c r="G31" s="115">
        <f>'T.1 - zał A'!F46</f>
        <v>0</v>
      </c>
      <c r="H31" s="94" t="e">
        <f t="shared" si="0"/>
        <v>#DIV/0!</v>
      </c>
      <c r="Q31" s="79"/>
    </row>
    <row r="32" spans="1:17" s="80" customFormat="1" ht="18" customHeight="1">
      <c r="A32" s="113"/>
      <c r="B32" s="680" t="s">
        <v>118</v>
      </c>
      <c r="C32" s="111" t="s">
        <v>119</v>
      </c>
      <c r="D32" s="111" t="s">
        <v>577</v>
      </c>
      <c r="E32" s="115">
        <f>'T.1 - zał A'!D22</f>
        <v>0</v>
      </c>
      <c r="F32" s="115">
        <f>'T.1 - zał A'!E22</f>
        <v>0</v>
      </c>
      <c r="G32" s="115">
        <f>'T.1 - zał A'!F22</f>
        <v>0</v>
      </c>
      <c r="H32" s="94" t="e">
        <f>G32/F32*100</f>
        <v>#DIV/0!</v>
      </c>
    </row>
    <row r="33" spans="1:9" s="110" customFormat="1" ht="15.75" customHeight="1">
      <c r="A33" s="106" t="s">
        <v>121</v>
      </c>
      <c r="B33" s="681" t="s">
        <v>122</v>
      </c>
      <c r="C33" s="111"/>
      <c r="D33" s="111"/>
      <c r="E33" s="108">
        <f>SUM(E34:E36)</f>
        <v>0</v>
      </c>
      <c r="F33" s="108">
        <f>SUM(F34:F36)</f>
        <v>0</v>
      </c>
      <c r="G33" s="108">
        <f>SUM(G34:G36)</f>
        <v>0</v>
      </c>
      <c r="H33" s="112" t="e">
        <f t="shared" si="0"/>
        <v>#DIV/0!</v>
      </c>
    </row>
    <row r="34" spans="1:9" s="80" customFormat="1" ht="35.25" customHeight="1">
      <c r="A34" s="113"/>
      <c r="B34" s="117" t="s">
        <v>575</v>
      </c>
      <c r="C34" s="111">
        <v>4110</v>
      </c>
      <c r="D34" s="111" t="s">
        <v>578</v>
      </c>
      <c r="E34" s="115">
        <f>'T.1 - zał A'!D23+'T.1 - zał A'!D47</f>
        <v>0</v>
      </c>
      <c r="F34" s="115">
        <f>'T.1 - zał A'!E23+'T.1 - zał A'!E47</f>
        <v>0</v>
      </c>
      <c r="G34" s="115">
        <f>'T.1 - zał A'!F23+'T.1 - zał A'!F47+'T.1 - zał B'!H92</f>
        <v>0</v>
      </c>
      <c r="H34" s="94" t="e">
        <f t="shared" si="0"/>
        <v>#DIV/0!</v>
      </c>
      <c r="I34" s="118"/>
    </row>
    <row r="35" spans="1:9" s="80" customFormat="1" ht="30">
      <c r="A35" s="113"/>
      <c r="B35" s="119" t="s">
        <v>123</v>
      </c>
      <c r="C35" s="111" t="s">
        <v>124</v>
      </c>
      <c r="D35" s="111" t="s">
        <v>579</v>
      </c>
      <c r="E35" s="115">
        <f>'T.1 - zał A'!D24+'T.1 - zał A'!D48</f>
        <v>0</v>
      </c>
      <c r="F35" s="115">
        <f>'T.1 - zał A'!E24+'T.1 - zał A'!E48</f>
        <v>0</v>
      </c>
      <c r="G35" s="115">
        <f>'T.1 - zał A'!F24+'T.1 - zał A'!F48+'T.1 - zał B'!J92</f>
        <v>0</v>
      </c>
      <c r="H35" s="94" t="e">
        <f t="shared" si="0"/>
        <v>#DIV/0!</v>
      </c>
    </row>
    <row r="36" spans="1:9" s="122" customFormat="1" ht="32.25" customHeight="1">
      <c r="A36" s="106"/>
      <c r="B36" s="674" t="s">
        <v>125</v>
      </c>
      <c r="C36" s="120" t="s">
        <v>126</v>
      </c>
      <c r="D36" s="120" t="s">
        <v>580</v>
      </c>
      <c r="E36" s="121">
        <f>'T.1 - zał A'!D25+'T.1 - zał A'!D49</f>
        <v>0</v>
      </c>
      <c r="F36" s="121">
        <f>'T.1 - zał A'!E25+'T.1 - zał A'!E49</f>
        <v>0</v>
      </c>
      <c r="G36" s="121">
        <f>'T.1 - zał A'!F25+'T.1 - zał A'!F49+'T.1 - zał B'!L92</f>
        <v>0</v>
      </c>
      <c r="H36" s="94" t="e">
        <f t="shared" si="0"/>
        <v>#DIV/0!</v>
      </c>
    </row>
    <row r="37" spans="1:9" s="110" customFormat="1" ht="17.25" customHeight="1">
      <c r="A37" s="111" t="s">
        <v>127</v>
      </c>
      <c r="B37" s="678" t="s">
        <v>128</v>
      </c>
      <c r="C37" s="111">
        <v>4170</v>
      </c>
      <c r="D37" s="111" t="s">
        <v>581</v>
      </c>
      <c r="E37" s="123"/>
      <c r="F37" s="123"/>
      <c r="G37" s="123"/>
      <c r="H37" s="112" t="e">
        <f>G37/F37*100</f>
        <v>#DIV/0!</v>
      </c>
    </row>
    <row r="38" spans="1:9" s="110" customFormat="1" ht="32.25" customHeight="1">
      <c r="A38" s="120" t="s">
        <v>129</v>
      </c>
      <c r="B38" s="682" t="s">
        <v>130</v>
      </c>
      <c r="C38" s="124">
        <v>4440</v>
      </c>
      <c r="D38" s="124" t="s">
        <v>582</v>
      </c>
      <c r="E38" s="125">
        <f>'T.1 - zał A'!D50+'T.1 - zał A'!D26</f>
        <v>0</v>
      </c>
      <c r="F38" s="125">
        <f>'T.1 - zał A'!E50+'T.1 - zał A'!E26</f>
        <v>0</v>
      </c>
      <c r="G38" s="125">
        <f>'T.1 - zał A'!F50+'T.1 - zał A'!F26</f>
        <v>0</v>
      </c>
      <c r="H38" s="126" t="e">
        <f>G38/F38*100</f>
        <v>#DIV/0!</v>
      </c>
    </row>
    <row r="39" spans="1:9" s="80" customFormat="1" ht="15.75" customHeight="1">
      <c r="A39" s="120" t="s">
        <v>131</v>
      </c>
      <c r="B39" s="679" t="s">
        <v>132</v>
      </c>
      <c r="C39" s="127"/>
      <c r="D39" s="127"/>
      <c r="E39" s="108">
        <f>SUM(E40:E65)</f>
        <v>0</v>
      </c>
      <c r="F39" s="108">
        <f>SUM(F40:F65)</f>
        <v>0</v>
      </c>
      <c r="G39" s="128">
        <f>SUM(G40:G65)</f>
        <v>0</v>
      </c>
      <c r="H39" s="129" t="e">
        <f t="shared" si="0"/>
        <v>#DIV/0!</v>
      </c>
    </row>
    <row r="40" spans="1:9" s="87" customFormat="1" ht="15.75">
      <c r="A40" s="130" t="s">
        <v>133</v>
      </c>
      <c r="B40" s="89"/>
      <c r="C40" s="131"/>
      <c r="D40" s="131"/>
      <c r="E40" s="132"/>
      <c r="F40" s="132"/>
      <c r="G40" s="133"/>
      <c r="H40" s="134" t="e">
        <f t="shared" si="0"/>
        <v>#DIV/0!</v>
      </c>
    </row>
    <row r="41" spans="1:9" s="87" customFormat="1" ht="15.75">
      <c r="A41" s="130" t="s">
        <v>134</v>
      </c>
      <c r="B41" s="89"/>
      <c r="C41" s="131"/>
      <c r="D41" s="131"/>
      <c r="E41" s="93"/>
      <c r="F41" s="93"/>
      <c r="G41" s="92"/>
      <c r="H41" s="134" t="e">
        <f t="shared" si="0"/>
        <v>#DIV/0!</v>
      </c>
    </row>
    <row r="42" spans="1:9" s="87" customFormat="1" ht="15.75">
      <c r="A42" s="130" t="s">
        <v>135</v>
      </c>
      <c r="B42" s="89"/>
      <c r="C42" s="131"/>
      <c r="D42" s="131"/>
      <c r="E42" s="93"/>
      <c r="F42" s="93"/>
      <c r="G42" s="92"/>
      <c r="H42" s="134" t="e">
        <f t="shared" si="0"/>
        <v>#DIV/0!</v>
      </c>
    </row>
    <row r="43" spans="1:9" s="87" customFormat="1" ht="15.75">
      <c r="A43" s="130" t="s">
        <v>136</v>
      </c>
      <c r="B43" s="89"/>
      <c r="C43" s="131"/>
      <c r="D43" s="131"/>
      <c r="E43" s="93"/>
      <c r="F43" s="93"/>
      <c r="G43" s="92"/>
      <c r="H43" s="134" t="e">
        <f t="shared" si="0"/>
        <v>#DIV/0!</v>
      </c>
    </row>
    <row r="44" spans="1:9" s="87" customFormat="1" ht="15.75">
      <c r="A44" s="130" t="s">
        <v>137</v>
      </c>
      <c r="B44" s="89"/>
      <c r="C44" s="131"/>
      <c r="D44" s="131"/>
      <c r="E44" s="93"/>
      <c r="F44" s="93"/>
      <c r="G44" s="92"/>
      <c r="H44" s="134" t="e">
        <f t="shared" si="0"/>
        <v>#DIV/0!</v>
      </c>
    </row>
    <row r="45" spans="1:9" s="87" customFormat="1" ht="15.75">
      <c r="A45" s="130" t="s">
        <v>138</v>
      </c>
      <c r="B45" s="89"/>
      <c r="C45" s="131"/>
      <c r="D45" s="131"/>
      <c r="E45" s="93"/>
      <c r="F45" s="93"/>
      <c r="G45" s="92"/>
      <c r="H45" s="134" t="e">
        <f t="shared" si="0"/>
        <v>#DIV/0!</v>
      </c>
    </row>
    <row r="46" spans="1:9" s="87" customFormat="1" ht="15.75" customHeight="1">
      <c r="A46" s="130" t="s">
        <v>139</v>
      </c>
      <c r="B46" s="89"/>
      <c r="C46" s="131"/>
      <c r="D46" s="131"/>
      <c r="E46" s="93"/>
      <c r="F46" s="93"/>
      <c r="G46" s="92"/>
      <c r="H46" s="134" t="e">
        <f t="shared" si="0"/>
        <v>#DIV/0!</v>
      </c>
    </row>
    <row r="47" spans="1:9" s="87" customFormat="1" ht="15.75" customHeight="1">
      <c r="A47" s="130" t="s">
        <v>140</v>
      </c>
      <c r="B47" s="89"/>
      <c r="C47" s="131"/>
      <c r="D47" s="131"/>
      <c r="E47" s="93"/>
      <c r="F47" s="93"/>
      <c r="G47" s="92"/>
      <c r="H47" s="134" t="e">
        <f t="shared" si="0"/>
        <v>#DIV/0!</v>
      </c>
    </row>
    <row r="48" spans="1:9" s="87" customFormat="1" ht="15.75" customHeight="1">
      <c r="A48" s="130" t="s">
        <v>141</v>
      </c>
      <c r="B48" s="89"/>
      <c r="C48" s="131"/>
      <c r="D48" s="131"/>
      <c r="E48" s="93"/>
      <c r="F48" s="93"/>
      <c r="G48" s="92"/>
      <c r="H48" s="134" t="e">
        <f t="shared" si="0"/>
        <v>#DIV/0!</v>
      </c>
    </row>
    <row r="49" spans="1:13" s="87" customFormat="1" ht="15.75" customHeight="1">
      <c r="A49" s="130" t="s">
        <v>143</v>
      </c>
      <c r="B49" s="89"/>
      <c r="C49" s="131"/>
      <c r="D49" s="131"/>
      <c r="E49" s="93"/>
      <c r="F49" s="93"/>
      <c r="G49" s="92"/>
      <c r="H49" s="134" t="e">
        <f t="shared" si="0"/>
        <v>#DIV/0!</v>
      </c>
    </row>
    <row r="50" spans="1:13" s="136" customFormat="1" ht="15.75" customHeight="1">
      <c r="A50" s="130" t="s">
        <v>144</v>
      </c>
      <c r="B50" s="89"/>
      <c r="C50" s="131"/>
      <c r="D50" s="131"/>
      <c r="E50" s="93"/>
      <c r="F50" s="93"/>
      <c r="G50" s="92"/>
      <c r="H50" s="134" t="e">
        <f t="shared" si="0"/>
        <v>#DIV/0!</v>
      </c>
    </row>
    <row r="51" spans="1:13" s="136" customFormat="1" ht="15.75" customHeight="1">
      <c r="A51" s="130" t="s">
        <v>145</v>
      </c>
      <c r="B51" s="89"/>
      <c r="C51" s="131"/>
      <c r="D51" s="131"/>
      <c r="E51" s="93"/>
      <c r="F51" s="93"/>
      <c r="G51" s="92"/>
      <c r="H51" s="134" t="e">
        <f t="shared" si="0"/>
        <v>#DIV/0!</v>
      </c>
    </row>
    <row r="52" spans="1:13" s="136" customFormat="1" ht="15.75" customHeight="1">
      <c r="A52" s="130" t="s">
        <v>146</v>
      </c>
      <c r="B52" s="89"/>
      <c r="C52" s="131"/>
      <c r="D52" s="131"/>
      <c r="E52" s="93"/>
      <c r="F52" s="93"/>
      <c r="G52" s="92"/>
      <c r="H52" s="134" t="e">
        <f t="shared" si="0"/>
        <v>#DIV/0!</v>
      </c>
    </row>
    <row r="53" spans="1:13" s="136" customFormat="1" ht="15.75" customHeight="1">
      <c r="A53" s="130" t="s">
        <v>147</v>
      </c>
      <c r="B53" s="89"/>
      <c r="C53" s="131"/>
      <c r="D53" s="131"/>
      <c r="E53" s="137"/>
      <c r="F53" s="137"/>
      <c r="G53" s="138"/>
      <c r="H53" s="139" t="e">
        <f t="shared" si="0"/>
        <v>#DIV/0!</v>
      </c>
    </row>
    <row r="54" spans="1:13" s="136" customFormat="1" ht="15.75" customHeight="1">
      <c r="A54" s="130" t="s">
        <v>148</v>
      </c>
      <c r="B54" s="89"/>
      <c r="C54" s="131"/>
      <c r="D54" s="131"/>
      <c r="E54" s="93"/>
      <c r="F54" s="93"/>
      <c r="G54" s="92"/>
      <c r="H54" s="134" t="e">
        <f t="shared" si="0"/>
        <v>#DIV/0!</v>
      </c>
      <c r="M54" s="712"/>
    </row>
    <row r="55" spans="1:13" s="136" customFormat="1" ht="15.75" customHeight="1">
      <c r="A55" s="130" t="s">
        <v>149</v>
      </c>
      <c r="B55" s="89"/>
      <c r="C55" s="131"/>
      <c r="D55" s="131"/>
      <c r="E55" s="93"/>
      <c r="F55" s="93"/>
      <c r="G55" s="92"/>
      <c r="H55" s="134" t="e">
        <f t="shared" si="0"/>
        <v>#DIV/0!</v>
      </c>
      <c r="M55" s="712"/>
    </row>
    <row r="56" spans="1:13" s="136" customFormat="1" ht="15.75" customHeight="1">
      <c r="A56" s="130" t="s">
        <v>150</v>
      </c>
      <c r="B56" s="89"/>
      <c r="C56" s="131"/>
      <c r="D56" s="131"/>
      <c r="E56" s="93"/>
      <c r="F56" s="93"/>
      <c r="G56" s="92"/>
      <c r="H56" s="134" t="e">
        <f t="shared" si="0"/>
        <v>#DIV/0!</v>
      </c>
      <c r="M56" s="712"/>
    </row>
    <row r="57" spans="1:13" s="136" customFormat="1" ht="15.75" customHeight="1">
      <c r="A57" s="130" t="s">
        <v>151</v>
      </c>
      <c r="B57" s="89"/>
      <c r="C57" s="131"/>
      <c r="D57" s="131"/>
      <c r="E57" s="93"/>
      <c r="F57" s="93"/>
      <c r="G57" s="92"/>
      <c r="H57" s="134" t="e">
        <f t="shared" si="0"/>
        <v>#DIV/0!</v>
      </c>
      <c r="M57" s="712"/>
    </row>
    <row r="58" spans="1:13" s="136" customFormat="1" ht="15.75" customHeight="1">
      <c r="A58" s="141" t="s">
        <v>152</v>
      </c>
      <c r="B58" s="89"/>
      <c r="C58" s="131"/>
      <c r="D58" s="131"/>
      <c r="E58" s="98"/>
      <c r="F58" s="98"/>
      <c r="G58" s="97"/>
      <c r="H58" s="142" t="e">
        <f t="shared" si="0"/>
        <v>#DIV/0!</v>
      </c>
      <c r="M58" s="712"/>
    </row>
    <row r="59" spans="1:13" s="136" customFormat="1" ht="15.75" customHeight="1">
      <c r="A59" s="143" t="s">
        <v>153</v>
      </c>
      <c r="B59" s="89"/>
      <c r="C59" s="131"/>
      <c r="D59" s="131"/>
      <c r="E59" s="144"/>
      <c r="F59" s="144"/>
      <c r="G59" s="145"/>
      <c r="H59" s="146" t="e">
        <f t="shared" si="0"/>
        <v>#DIV/0!</v>
      </c>
      <c r="M59" s="712"/>
    </row>
    <row r="60" spans="1:13" s="136" customFormat="1" ht="15.75" customHeight="1">
      <c r="A60" s="130" t="s">
        <v>154</v>
      </c>
      <c r="B60" s="89"/>
      <c r="C60" s="131"/>
      <c r="D60" s="131"/>
      <c r="E60" s="93"/>
      <c r="F60" s="93"/>
      <c r="G60" s="92"/>
      <c r="H60" s="134" t="e">
        <f t="shared" si="0"/>
        <v>#DIV/0!</v>
      </c>
      <c r="M60" s="712"/>
    </row>
    <row r="61" spans="1:13" s="136" customFormat="1" ht="15.75" customHeight="1">
      <c r="A61" s="130" t="s">
        <v>155</v>
      </c>
      <c r="B61" s="89"/>
      <c r="C61" s="131"/>
      <c r="D61" s="131"/>
      <c r="E61" s="93"/>
      <c r="F61" s="93"/>
      <c r="G61" s="92"/>
      <c r="H61" s="134" t="e">
        <f t="shared" si="0"/>
        <v>#DIV/0!</v>
      </c>
      <c r="M61" s="712"/>
    </row>
    <row r="62" spans="1:13" s="136" customFormat="1" ht="15.75" customHeight="1">
      <c r="A62" s="130" t="s">
        <v>157</v>
      </c>
      <c r="B62" s="89"/>
      <c r="C62" s="131"/>
      <c r="D62" s="131"/>
      <c r="E62" s="93"/>
      <c r="F62" s="93"/>
      <c r="G62" s="92"/>
      <c r="H62" s="134" t="e">
        <f t="shared" si="0"/>
        <v>#DIV/0!</v>
      </c>
      <c r="M62" s="712"/>
    </row>
    <row r="63" spans="1:13" s="136" customFormat="1" ht="15.75" customHeight="1">
      <c r="A63" s="130" t="s">
        <v>159</v>
      </c>
      <c r="B63" s="89"/>
      <c r="C63" s="131"/>
      <c r="D63" s="131"/>
      <c r="E63" s="93"/>
      <c r="F63" s="93"/>
      <c r="G63" s="92"/>
      <c r="H63" s="134" t="e">
        <f t="shared" si="0"/>
        <v>#DIV/0!</v>
      </c>
      <c r="M63" s="712"/>
    </row>
    <row r="64" spans="1:13" s="136" customFormat="1" ht="15.75" customHeight="1">
      <c r="A64" s="130" t="s">
        <v>160</v>
      </c>
      <c r="B64" s="89"/>
      <c r="C64" s="131"/>
      <c r="D64" s="131"/>
      <c r="E64" s="93"/>
      <c r="F64" s="93"/>
      <c r="G64" s="92"/>
      <c r="H64" s="134" t="e">
        <f t="shared" si="0"/>
        <v>#DIV/0!</v>
      </c>
      <c r="M64" s="712"/>
    </row>
    <row r="65" spans="1:13" s="136" customFormat="1" ht="15.75" customHeight="1">
      <c r="A65" s="141" t="s">
        <v>162</v>
      </c>
      <c r="B65" s="89"/>
      <c r="C65" s="131"/>
      <c r="D65" s="131"/>
      <c r="E65" s="98"/>
      <c r="F65" s="98"/>
      <c r="G65" s="97"/>
      <c r="H65" s="142" t="e">
        <f t="shared" si="0"/>
        <v>#DIV/0!</v>
      </c>
      <c r="M65" s="712"/>
    </row>
    <row r="66" spans="1:13" s="151" customFormat="1" ht="18.75" customHeight="1">
      <c r="A66" s="99" t="s">
        <v>164</v>
      </c>
      <c r="B66" s="100" t="s">
        <v>165</v>
      </c>
      <c r="C66" s="149"/>
      <c r="D66" s="149"/>
      <c r="E66" s="149"/>
      <c r="F66" s="149"/>
      <c r="G66" s="149"/>
      <c r="H66" s="150" t="s">
        <v>166</v>
      </c>
      <c r="M66" s="238"/>
    </row>
    <row r="67" spans="1:13" ht="18" customHeight="1">
      <c r="A67" s="152" t="s">
        <v>167</v>
      </c>
      <c r="B67" s="153" t="s">
        <v>168</v>
      </c>
      <c r="C67" s="154"/>
      <c r="D67" s="154"/>
      <c r="E67" s="156"/>
      <c r="F67" s="155"/>
      <c r="G67" s="157"/>
      <c r="H67" s="158" t="s">
        <v>166</v>
      </c>
    </row>
    <row r="68" spans="1:13" ht="19.5" customHeight="1">
      <c r="A68" s="159" t="s">
        <v>170</v>
      </c>
      <c r="B68" s="160" t="s">
        <v>171</v>
      </c>
      <c r="C68" s="161"/>
      <c r="D68" s="161"/>
      <c r="E68" s="163"/>
      <c r="F68" s="162"/>
      <c r="G68" s="164"/>
      <c r="H68" s="165" t="s">
        <v>166</v>
      </c>
    </row>
    <row r="69" spans="1:13" s="151" customFormat="1" ht="21.75" customHeight="1">
      <c r="A69" s="99" t="s">
        <v>172</v>
      </c>
      <c r="B69" s="166" t="s">
        <v>173</v>
      </c>
      <c r="C69" s="149"/>
      <c r="D69" s="149"/>
      <c r="E69" s="149"/>
      <c r="F69" s="149"/>
      <c r="G69" s="149"/>
      <c r="H69" s="167" t="s">
        <v>166</v>
      </c>
      <c r="M69" s="238"/>
    </row>
    <row r="70" spans="1:13" s="169" customFormat="1" ht="190.5" customHeight="1">
      <c r="A70" s="168" t="s">
        <v>7</v>
      </c>
      <c r="B70" s="1088" t="s">
        <v>175</v>
      </c>
      <c r="C70" s="1089"/>
      <c r="D70" s="1089"/>
      <c r="E70" s="1089"/>
      <c r="F70" s="1089"/>
      <c r="G70" s="1089"/>
      <c r="H70" s="1090"/>
    </row>
    <row r="71" spans="1:13" ht="18" customHeight="1">
      <c r="A71" s="1096" t="s">
        <v>177</v>
      </c>
      <c r="B71" s="1096"/>
      <c r="C71" s="1096"/>
      <c r="D71" s="1096"/>
      <c r="E71" s="1096"/>
      <c r="F71" s="1096"/>
      <c r="G71" s="1096"/>
      <c r="H71" s="1096"/>
    </row>
    <row r="72" spans="1:13" ht="15.75" customHeight="1">
      <c r="A72" s="170"/>
      <c r="B72" s="1097" t="s">
        <v>178</v>
      </c>
      <c r="C72" s="1097"/>
      <c r="D72" s="1097"/>
      <c r="E72" s="1097"/>
      <c r="F72" s="1097"/>
      <c r="G72" s="1097"/>
      <c r="H72" s="1097"/>
    </row>
    <row r="73" spans="1:13" ht="12" customHeight="1">
      <c r="A73" s="171"/>
      <c r="B73" s="172"/>
      <c r="C73" s="172"/>
      <c r="D73" s="172"/>
      <c r="E73" s="172"/>
      <c r="F73" s="172"/>
      <c r="G73" s="172"/>
      <c r="H73" s="172"/>
    </row>
    <row r="74" spans="1:13" ht="16.5" customHeight="1">
      <c r="A74" s="1083" t="s">
        <v>626</v>
      </c>
      <c r="B74" s="1084"/>
      <c r="C74" s="172"/>
      <c r="D74" s="172"/>
      <c r="E74" s="172"/>
      <c r="F74" s="172"/>
      <c r="G74" s="172"/>
      <c r="H74" s="172"/>
    </row>
    <row r="75" spans="1:13" s="173" customFormat="1" ht="32.25" customHeight="1">
      <c r="A75" s="171"/>
      <c r="B75" s="171" t="s">
        <v>180</v>
      </c>
      <c r="C75" s="171"/>
      <c r="D75" s="171"/>
      <c r="E75" s="171"/>
      <c r="F75" s="171" t="s">
        <v>181</v>
      </c>
      <c r="G75" s="171"/>
      <c r="H75" s="171"/>
    </row>
    <row r="76" spans="1:13" s="173" customFormat="1" ht="15.75">
      <c r="A76" s="171"/>
      <c r="B76" s="171"/>
      <c r="C76" s="171"/>
      <c r="D76" s="171"/>
      <c r="E76" s="171"/>
      <c r="F76" s="171"/>
      <c r="G76" s="171"/>
      <c r="H76" s="171"/>
    </row>
    <row r="77" spans="1:13" s="173" customFormat="1" ht="68.25" customHeight="1">
      <c r="A77" s="171"/>
      <c r="B77" s="171" t="s">
        <v>182</v>
      </c>
      <c r="C77" s="171"/>
      <c r="D77" s="171"/>
      <c r="E77" s="171"/>
      <c r="F77" s="171" t="s">
        <v>183</v>
      </c>
      <c r="G77" s="171"/>
      <c r="H77" s="171"/>
    </row>
    <row r="78" spans="1:13" s="173" customFormat="1" ht="18" customHeight="1">
      <c r="A78" s="171"/>
      <c r="B78" s="717" t="s">
        <v>821</v>
      </c>
      <c r="C78" s="171"/>
      <c r="D78" s="171"/>
      <c r="E78" s="1077" t="s">
        <v>821</v>
      </c>
      <c r="F78" s="1077"/>
      <c r="G78" s="1077"/>
      <c r="H78" s="171"/>
    </row>
    <row r="79" spans="1:13" s="703" customFormat="1" ht="20.25" customHeight="1">
      <c r="A79" s="1091" t="s">
        <v>822</v>
      </c>
      <c r="B79" s="1091"/>
      <c r="C79" s="701"/>
      <c r="D79" s="701"/>
      <c r="E79" s="702"/>
      <c r="F79" s="702"/>
      <c r="G79" s="702"/>
      <c r="H79" s="701"/>
    </row>
    <row r="80" spans="1:13" ht="15.75">
      <c r="A80" s="669"/>
      <c r="B80" s="690"/>
      <c r="C80" s="670"/>
      <c r="D80" s="670"/>
      <c r="E80" s="670"/>
      <c r="F80" s="670"/>
      <c r="G80" s="670"/>
      <c r="H80" s="670"/>
    </row>
    <row r="81" spans="1:14" ht="15.75">
      <c r="A81" s="171"/>
      <c r="B81" s="81" t="s">
        <v>665</v>
      </c>
      <c r="C81" s="172"/>
      <c r="D81" s="172"/>
      <c r="E81" s="172"/>
      <c r="F81" s="172"/>
      <c r="G81" s="172"/>
      <c r="H81" s="172"/>
    </row>
    <row r="82" spans="1:14" s="173" customFormat="1" ht="15.75">
      <c r="A82" s="171"/>
      <c r="B82" s="171" t="s">
        <v>184</v>
      </c>
      <c r="C82" s="171"/>
      <c r="D82" s="171"/>
      <c r="E82" s="171"/>
      <c r="F82" s="171"/>
      <c r="G82" s="171"/>
      <c r="H82" s="171"/>
    </row>
    <row r="83" spans="1:14" s="173" customFormat="1" ht="5.25" customHeight="1"/>
    <row r="84" spans="1:14" s="173" customFormat="1" ht="11.25" customHeight="1"/>
    <row r="85" spans="1:14" s="173" customFormat="1" ht="85.5" customHeight="1">
      <c r="B85" s="173" t="s">
        <v>185</v>
      </c>
    </row>
    <row r="86" spans="1:14" s="173" customFormat="1">
      <c r="B86" s="717" t="s">
        <v>624</v>
      </c>
      <c r="E86" s="1076"/>
      <c r="F86" s="1076"/>
      <c r="G86" s="1076"/>
    </row>
    <row r="87" spans="1:14" s="173" customFormat="1">
      <c r="B87" s="668"/>
      <c r="E87" s="668"/>
      <c r="F87" s="668"/>
      <c r="G87" s="668"/>
      <c r="L87" s="238" t="s">
        <v>808</v>
      </c>
    </row>
    <row r="88" spans="1:14" ht="15.75">
      <c r="L88" s="79" t="s">
        <v>82</v>
      </c>
      <c r="M88" s="79" t="s">
        <v>675</v>
      </c>
      <c r="N88" s="80" t="s">
        <v>676</v>
      </c>
    </row>
    <row r="89" spans="1:14" ht="15.75">
      <c r="L89" s="79" t="s">
        <v>85</v>
      </c>
      <c r="M89" s="79" t="s">
        <v>677</v>
      </c>
      <c r="N89" s="80" t="s">
        <v>678</v>
      </c>
    </row>
    <row r="90" spans="1:14" ht="15.75">
      <c r="L90" s="79" t="s">
        <v>87</v>
      </c>
      <c r="M90" s="79" t="s">
        <v>679</v>
      </c>
      <c r="N90" s="80" t="s">
        <v>680</v>
      </c>
    </row>
    <row r="91" spans="1:14" ht="15.75">
      <c r="L91" s="79" t="s">
        <v>89</v>
      </c>
      <c r="M91" s="79" t="s">
        <v>681</v>
      </c>
      <c r="N91" s="80" t="s">
        <v>682</v>
      </c>
    </row>
    <row r="92" spans="1:14" ht="15.75">
      <c r="L92" s="79" t="s">
        <v>91</v>
      </c>
      <c r="M92" s="79" t="s">
        <v>683</v>
      </c>
      <c r="N92" s="178" t="s">
        <v>684</v>
      </c>
    </row>
    <row r="93" spans="1:14" ht="15.75">
      <c r="L93" s="95" t="s">
        <v>93</v>
      </c>
      <c r="M93" s="79" t="s">
        <v>685</v>
      </c>
      <c r="N93" s="80" t="s">
        <v>686</v>
      </c>
    </row>
    <row r="94" spans="1:14" ht="15.75">
      <c r="L94" s="95" t="s">
        <v>95</v>
      </c>
      <c r="M94" s="95" t="s">
        <v>691</v>
      </c>
      <c r="N94" s="80" t="s">
        <v>692</v>
      </c>
    </row>
    <row r="95" spans="1:14" ht="15.75">
      <c r="L95" s="95" t="s">
        <v>97</v>
      </c>
      <c r="M95" s="95" t="s">
        <v>693</v>
      </c>
      <c r="N95" s="80" t="s">
        <v>694</v>
      </c>
    </row>
    <row r="96" spans="1:14" ht="15.75">
      <c r="L96" s="95" t="s">
        <v>100</v>
      </c>
      <c r="M96" s="95" t="s">
        <v>701</v>
      </c>
      <c r="N96" s="80" t="s">
        <v>702</v>
      </c>
    </row>
    <row r="97" spans="1:14" ht="15.75">
      <c r="L97" s="95" t="s">
        <v>103</v>
      </c>
      <c r="M97" s="95" t="s">
        <v>707</v>
      </c>
      <c r="N97" s="80" t="s">
        <v>708</v>
      </c>
    </row>
    <row r="98" spans="1:14" ht="15.75">
      <c r="L98" s="95" t="s">
        <v>106</v>
      </c>
      <c r="M98" s="95" t="s">
        <v>709</v>
      </c>
      <c r="N98" s="80" t="s">
        <v>710</v>
      </c>
    </row>
    <row r="99" spans="1:14" ht="15.75">
      <c r="L99" s="95" t="s">
        <v>108</v>
      </c>
      <c r="M99" s="95" t="s">
        <v>717</v>
      </c>
      <c r="N99" s="80" t="s">
        <v>718</v>
      </c>
    </row>
    <row r="100" spans="1:14" s="178" customFormat="1" ht="15.75">
      <c r="A100" s="703"/>
      <c r="L100" s="95" t="s">
        <v>110</v>
      </c>
      <c r="M100" s="95" t="s">
        <v>720</v>
      </c>
      <c r="N100" s="80" t="s">
        <v>721</v>
      </c>
    </row>
    <row r="101" spans="1:14" ht="15.75">
      <c r="L101" s="95" t="s">
        <v>106</v>
      </c>
      <c r="M101" s="95" t="s">
        <v>709</v>
      </c>
      <c r="N101" s="80" t="s">
        <v>722</v>
      </c>
    </row>
    <row r="102" spans="1:14" ht="15.75">
      <c r="L102" s="95" t="s">
        <v>120</v>
      </c>
      <c r="M102" s="79" t="s">
        <v>723</v>
      </c>
      <c r="N102" s="80" t="s">
        <v>724</v>
      </c>
    </row>
    <row r="103" spans="1:14" ht="15.75">
      <c r="L103" s="116"/>
      <c r="M103" s="79" t="s">
        <v>687</v>
      </c>
      <c r="N103" s="80" t="s">
        <v>688</v>
      </c>
    </row>
    <row r="104" spans="1:14" ht="15.75">
      <c r="L104" s="116"/>
      <c r="M104" s="79" t="s">
        <v>689</v>
      </c>
      <c r="N104" s="80" t="s">
        <v>690</v>
      </c>
    </row>
    <row r="105" spans="1:14" ht="15.75">
      <c r="L105" s="110"/>
      <c r="M105" s="79" t="s">
        <v>695</v>
      </c>
      <c r="N105" s="707" t="s">
        <v>696</v>
      </c>
    </row>
    <row r="106" spans="1:14" ht="15.75">
      <c r="L106" s="80"/>
      <c r="M106" s="79" t="s">
        <v>697</v>
      </c>
      <c r="N106" s="707" t="s">
        <v>698</v>
      </c>
    </row>
    <row r="107" spans="1:14" ht="15.75">
      <c r="L107" s="80"/>
      <c r="M107" s="79" t="s">
        <v>699</v>
      </c>
      <c r="N107" s="707" t="s">
        <v>700</v>
      </c>
    </row>
    <row r="108" spans="1:14" ht="15.75">
      <c r="L108" s="122"/>
      <c r="M108" s="79" t="s">
        <v>754</v>
      </c>
      <c r="N108" s="707" t="s">
        <v>755</v>
      </c>
    </row>
    <row r="109" spans="1:14" ht="15.75">
      <c r="L109" s="110"/>
      <c r="M109" s="79" t="s">
        <v>756</v>
      </c>
      <c r="N109" s="707" t="s">
        <v>757</v>
      </c>
    </row>
    <row r="110" spans="1:14" ht="15.75">
      <c r="L110" s="110"/>
      <c r="M110" s="79" t="s">
        <v>758</v>
      </c>
      <c r="N110" s="707" t="s">
        <v>759</v>
      </c>
    </row>
    <row r="111" spans="1:14" ht="15.75">
      <c r="L111" s="80"/>
      <c r="M111" s="79" t="s">
        <v>703</v>
      </c>
      <c r="N111" s="707" t="s">
        <v>704</v>
      </c>
    </row>
    <row r="112" spans="1:14" ht="15.75">
      <c r="L112" s="87"/>
      <c r="M112" s="79" t="s">
        <v>705</v>
      </c>
      <c r="N112" s="707" t="s">
        <v>706</v>
      </c>
    </row>
    <row r="113" spans="12:14" ht="15.75">
      <c r="L113" s="87"/>
      <c r="M113" s="79" t="s">
        <v>711</v>
      </c>
      <c r="N113" s="707" t="s">
        <v>712</v>
      </c>
    </row>
    <row r="114" spans="12:14" ht="15.75">
      <c r="L114" s="87"/>
      <c r="M114" s="79" t="s">
        <v>713</v>
      </c>
      <c r="N114" s="707" t="s">
        <v>714</v>
      </c>
    </row>
    <row r="115" spans="12:14" ht="15.75">
      <c r="L115" s="87"/>
      <c r="M115" s="79" t="s">
        <v>715</v>
      </c>
      <c r="N115" s="707" t="s">
        <v>716</v>
      </c>
    </row>
    <row r="116" spans="12:14" ht="15.75">
      <c r="L116" s="87"/>
      <c r="M116" s="79" t="s">
        <v>675</v>
      </c>
      <c r="N116" s="707" t="s">
        <v>719</v>
      </c>
    </row>
    <row r="117" spans="12:14" ht="15.75">
      <c r="L117" s="87"/>
      <c r="M117" s="79" t="s">
        <v>725</v>
      </c>
      <c r="N117" s="707" t="s">
        <v>726</v>
      </c>
    </row>
    <row r="118" spans="12:14" ht="15.75">
      <c r="L118" s="87"/>
      <c r="M118" s="79" t="s">
        <v>727</v>
      </c>
      <c r="N118" s="707" t="s">
        <v>728</v>
      </c>
    </row>
    <row r="119" spans="12:14" ht="15.75">
      <c r="L119" s="87"/>
      <c r="M119" s="79" t="s">
        <v>729</v>
      </c>
      <c r="N119" s="707" t="s">
        <v>730</v>
      </c>
    </row>
    <row r="120" spans="12:14" ht="15.75">
      <c r="L120" s="87"/>
      <c r="M120" s="79" t="s">
        <v>731</v>
      </c>
      <c r="N120" s="707" t="s">
        <v>732</v>
      </c>
    </row>
    <row r="121" spans="12:14" ht="15.75">
      <c r="L121" s="87"/>
      <c r="M121" s="79" t="s">
        <v>733</v>
      </c>
      <c r="N121" s="707" t="s">
        <v>734</v>
      </c>
    </row>
    <row r="122" spans="12:14" ht="15.75">
      <c r="L122" s="87"/>
      <c r="M122" s="79" t="s">
        <v>113</v>
      </c>
      <c r="N122" s="707" t="s">
        <v>735</v>
      </c>
    </row>
    <row r="123" spans="12:14" ht="15.75">
      <c r="L123" s="87"/>
      <c r="M123" s="79" t="s">
        <v>119</v>
      </c>
      <c r="N123" s="707" t="s">
        <v>736</v>
      </c>
    </row>
    <row r="124" spans="12:14" ht="15.75">
      <c r="L124" s="136"/>
      <c r="M124" s="79" t="s">
        <v>737</v>
      </c>
      <c r="N124" s="707" t="s">
        <v>739</v>
      </c>
    </row>
    <row r="125" spans="12:14" ht="15.75">
      <c r="L125" s="136"/>
      <c r="M125" s="79" t="s">
        <v>738</v>
      </c>
      <c r="N125" s="707" t="s">
        <v>740</v>
      </c>
    </row>
    <row r="126" spans="12:14" ht="15.75">
      <c r="L126" s="136"/>
      <c r="M126" s="79" t="s">
        <v>741</v>
      </c>
      <c r="N126" s="707" t="s">
        <v>742</v>
      </c>
    </row>
    <row r="127" spans="12:14" ht="15.75">
      <c r="L127" s="136"/>
      <c r="M127" s="79" t="s">
        <v>760</v>
      </c>
      <c r="N127" s="707" t="s">
        <v>761</v>
      </c>
    </row>
    <row r="129" spans="12:14">
      <c r="L129" s="151" t="s">
        <v>809</v>
      </c>
    </row>
    <row r="130" spans="12:14" ht="15.75">
      <c r="L130" s="135">
        <v>3020</v>
      </c>
      <c r="M130" s="77">
        <v>2340</v>
      </c>
      <c r="N130" s="87" t="s">
        <v>743</v>
      </c>
    </row>
    <row r="131" spans="12:14" ht="15.75">
      <c r="L131" s="135">
        <v>3030</v>
      </c>
      <c r="M131" s="77">
        <v>6720</v>
      </c>
      <c r="N131" s="709" t="s">
        <v>749</v>
      </c>
    </row>
    <row r="132" spans="12:14" ht="15.75">
      <c r="L132" s="135">
        <v>4140</v>
      </c>
      <c r="M132" s="77">
        <v>1870</v>
      </c>
      <c r="N132" s="709" t="s">
        <v>142</v>
      </c>
    </row>
    <row r="133" spans="12:14" ht="15.75">
      <c r="L133" s="135">
        <v>4190</v>
      </c>
      <c r="M133" s="77">
        <v>4500</v>
      </c>
      <c r="N133" s="87" t="s">
        <v>752</v>
      </c>
    </row>
    <row r="134" spans="12:14" ht="15.75">
      <c r="L134" s="135">
        <v>4210</v>
      </c>
      <c r="M134" s="77">
        <v>7780</v>
      </c>
      <c r="N134" s="87" t="s">
        <v>762</v>
      </c>
    </row>
    <row r="135" spans="12:14" ht="15.75">
      <c r="L135" s="135">
        <v>4220</v>
      </c>
      <c r="M135" s="77">
        <v>7760</v>
      </c>
      <c r="N135" s="87" t="s">
        <v>765</v>
      </c>
    </row>
    <row r="136" spans="12:14" ht="15.75">
      <c r="L136" s="135">
        <v>4240</v>
      </c>
      <c r="M136" s="77">
        <v>7770</v>
      </c>
      <c r="N136" s="710" t="s">
        <v>766</v>
      </c>
    </row>
    <row r="137" spans="12:14" ht="15.75">
      <c r="L137" s="140">
        <v>4260</v>
      </c>
      <c r="M137" s="713">
        <v>7700</v>
      </c>
      <c r="N137" s="87" t="s">
        <v>767</v>
      </c>
    </row>
    <row r="138" spans="12:14" ht="15.75">
      <c r="L138" s="140">
        <v>4270</v>
      </c>
      <c r="M138" s="713">
        <v>6340</v>
      </c>
      <c r="N138" s="87" t="s">
        <v>768</v>
      </c>
    </row>
    <row r="139" spans="12:14" ht="15.75">
      <c r="L139" s="140">
        <v>4280</v>
      </c>
      <c r="M139" s="713">
        <v>6800</v>
      </c>
      <c r="N139" s="87" t="s">
        <v>769</v>
      </c>
    </row>
    <row r="140" spans="12:14" ht="15.75">
      <c r="L140" s="140">
        <v>4300</v>
      </c>
      <c r="M140" s="713">
        <v>6870</v>
      </c>
      <c r="N140" s="87" t="s">
        <v>770</v>
      </c>
    </row>
    <row r="141" spans="12:14" ht="15.75">
      <c r="L141" s="140">
        <v>4360</v>
      </c>
      <c r="M141" s="713">
        <v>6810</v>
      </c>
      <c r="N141" s="87" t="s">
        <v>783</v>
      </c>
    </row>
    <row r="142" spans="12:14" ht="15.75">
      <c r="L142" s="140">
        <v>4380</v>
      </c>
      <c r="M142" s="713">
        <v>6790</v>
      </c>
      <c r="N142" s="87" t="s">
        <v>784</v>
      </c>
    </row>
    <row r="143" spans="12:14" ht="15.75">
      <c r="L143" s="140">
        <v>4390</v>
      </c>
      <c r="M143" s="713">
        <v>6770</v>
      </c>
      <c r="N143" s="87" t="s">
        <v>785</v>
      </c>
    </row>
    <row r="144" spans="12:14" ht="15.75">
      <c r="L144" s="140">
        <v>4400</v>
      </c>
      <c r="M144" s="713">
        <v>6310</v>
      </c>
      <c r="N144" s="87" t="s">
        <v>786</v>
      </c>
    </row>
    <row r="145" spans="12:14" ht="15.75">
      <c r="L145" s="140">
        <v>4410</v>
      </c>
      <c r="M145" s="713">
        <v>6400</v>
      </c>
      <c r="N145" s="87" t="s">
        <v>156</v>
      </c>
    </row>
    <row r="146" spans="12:14" ht="15.75">
      <c r="L146" s="140">
        <v>4420</v>
      </c>
      <c r="M146" s="713">
        <v>6410</v>
      </c>
      <c r="N146" s="87" t="s">
        <v>158</v>
      </c>
    </row>
    <row r="147" spans="12:14" ht="15.75">
      <c r="L147" s="140">
        <v>4430</v>
      </c>
      <c r="M147" s="713">
        <v>1820</v>
      </c>
      <c r="N147" s="87" t="s">
        <v>787</v>
      </c>
    </row>
    <row r="148" spans="12:14" ht="15.75">
      <c r="L148" s="147">
        <v>4480</v>
      </c>
      <c r="M148" s="714">
        <v>1380</v>
      </c>
      <c r="N148" s="105" t="s">
        <v>161</v>
      </c>
    </row>
    <row r="149" spans="12:14" ht="15.75">
      <c r="L149" s="147">
        <v>4490</v>
      </c>
      <c r="M149" s="714">
        <v>1470</v>
      </c>
      <c r="N149" s="105" t="s">
        <v>163</v>
      </c>
    </row>
    <row r="150" spans="12:14" ht="15.75">
      <c r="L150" s="147">
        <v>4510</v>
      </c>
      <c r="M150" s="714">
        <v>1710</v>
      </c>
      <c r="N150" s="105" t="s">
        <v>792</v>
      </c>
    </row>
    <row r="151" spans="12:14" ht="15.75">
      <c r="L151" s="147">
        <v>4500</v>
      </c>
      <c r="M151" s="714">
        <v>1430</v>
      </c>
      <c r="N151" s="105" t="s">
        <v>169</v>
      </c>
    </row>
    <row r="152" spans="12:14" ht="15.75">
      <c r="L152" s="147">
        <v>4520</v>
      </c>
      <c r="M152" s="714">
        <v>1780</v>
      </c>
      <c r="N152" s="105" t="s">
        <v>797</v>
      </c>
    </row>
    <row r="153" spans="12:14" ht="15.75">
      <c r="L153" s="147">
        <v>4530</v>
      </c>
      <c r="M153" s="714">
        <v>1010</v>
      </c>
      <c r="N153" s="105" t="s">
        <v>174</v>
      </c>
    </row>
    <row r="154" spans="12:14" ht="15.75">
      <c r="L154" s="147">
        <v>4580</v>
      </c>
      <c r="M154" s="714">
        <v>6900</v>
      </c>
      <c r="N154" s="105" t="s">
        <v>176</v>
      </c>
    </row>
    <row r="155" spans="12:14" ht="15.75">
      <c r="L155" s="147">
        <v>4590</v>
      </c>
      <c r="M155" s="714">
        <v>4520</v>
      </c>
      <c r="N155" s="105" t="s">
        <v>800</v>
      </c>
    </row>
    <row r="156" spans="12:14" ht="15.75">
      <c r="L156" s="147">
        <v>4600</v>
      </c>
      <c r="M156" s="714">
        <v>4530</v>
      </c>
      <c r="N156" s="105" t="s">
        <v>801</v>
      </c>
    </row>
    <row r="157" spans="12:14" ht="15.75">
      <c r="L157" s="147">
        <v>4610</v>
      </c>
      <c r="M157" s="714">
        <v>6750</v>
      </c>
      <c r="N157" s="105" t="s">
        <v>803</v>
      </c>
    </row>
    <row r="158" spans="12:14" ht="15.75">
      <c r="L158" s="147">
        <v>4700</v>
      </c>
      <c r="M158" s="714">
        <v>6370</v>
      </c>
      <c r="N158" s="105" t="s">
        <v>179</v>
      </c>
    </row>
    <row r="159" spans="12:14" ht="15.75">
      <c r="L159" s="708"/>
      <c r="M159" s="715">
        <v>2330</v>
      </c>
      <c r="N159" s="80" t="s">
        <v>744</v>
      </c>
    </row>
    <row r="160" spans="12:14" ht="15.75">
      <c r="M160" s="715">
        <v>2350</v>
      </c>
      <c r="N160" s="80" t="s">
        <v>745</v>
      </c>
    </row>
    <row r="161" spans="13:14" ht="15.75">
      <c r="M161" s="715">
        <v>2360</v>
      </c>
      <c r="N161" s="80" t="s">
        <v>746</v>
      </c>
    </row>
    <row r="162" spans="13:14" ht="15.75">
      <c r="M162" s="715">
        <v>2370</v>
      </c>
      <c r="N162" s="80" t="s">
        <v>747</v>
      </c>
    </row>
    <row r="163" spans="13:14" ht="15.75">
      <c r="M163" s="715">
        <v>6390</v>
      </c>
      <c r="N163" s="80" t="s">
        <v>748</v>
      </c>
    </row>
    <row r="164" spans="13:14" ht="15.75">
      <c r="M164" s="715">
        <v>2020</v>
      </c>
      <c r="N164" s="80" t="s">
        <v>750</v>
      </c>
    </row>
    <row r="165" spans="13:14" ht="15.75">
      <c r="M165" s="715">
        <v>6730</v>
      </c>
      <c r="N165" s="80" t="s">
        <v>751</v>
      </c>
    </row>
    <row r="166" spans="13:14" ht="15.75">
      <c r="M166" s="715">
        <v>6830</v>
      </c>
      <c r="N166" s="80" t="s">
        <v>753</v>
      </c>
    </row>
    <row r="167" spans="13:14" ht="15.75">
      <c r="M167" s="715">
        <v>7010</v>
      </c>
      <c r="N167" s="80" t="s">
        <v>763</v>
      </c>
    </row>
    <row r="168" spans="13:14" ht="15.75">
      <c r="M168" s="715">
        <v>7110</v>
      </c>
      <c r="N168" s="80" t="s">
        <v>764</v>
      </c>
    </row>
    <row r="169" spans="13:14" ht="15.75">
      <c r="M169" s="79" t="s">
        <v>756</v>
      </c>
      <c r="N169" s="707" t="s">
        <v>757</v>
      </c>
    </row>
    <row r="170" spans="13:14" ht="15.75">
      <c r="M170" s="79" t="s">
        <v>771</v>
      </c>
      <c r="N170" s="707" t="s">
        <v>772</v>
      </c>
    </row>
    <row r="171" spans="13:14" ht="15.75">
      <c r="M171" s="79" t="s">
        <v>788</v>
      </c>
      <c r="N171" s="707" t="s">
        <v>789</v>
      </c>
    </row>
    <row r="172" spans="13:14" ht="15.75">
      <c r="M172" s="79" t="s">
        <v>741</v>
      </c>
      <c r="N172" s="707" t="s">
        <v>773</v>
      </c>
    </row>
    <row r="173" spans="13:14" ht="15.75">
      <c r="M173" s="79" t="s">
        <v>775</v>
      </c>
      <c r="N173" s="707" t="s">
        <v>774</v>
      </c>
    </row>
    <row r="174" spans="13:14" ht="15.75">
      <c r="M174" s="79" t="s">
        <v>777</v>
      </c>
      <c r="N174" s="707" t="s">
        <v>776</v>
      </c>
    </row>
    <row r="175" spans="13:14" ht="15.75">
      <c r="M175" s="79" t="s">
        <v>779</v>
      </c>
      <c r="N175" s="707" t="s">
        <v>778</v>
      </c>
    </row>
    <row r="176" spans="13:14" ht="15.75">
      <c r="M176" s="79" t="s">
        <v>781</v>
      </c>
      <c r="N176" s="707" t="s">
        <v>780</v>
      </c>
    </row>
    <row r="177" spans="13:14" ht="15.75">
      <c r="M177" s="79" t="s">
        <v>687</v>
      </c>
      <c r="N177" s="707" t="s">
        <v>782</v>
      </c>
    </row>
    <row r="178" spans="13:14" ht="15.75">
      <c r="M178" s="79" t="s">
        <v>790</v>
      </c>
      <c r="N178" s="707" t="s">
        <v>791</v>
      </c>
    </row>
    <row r="179" spans="13:14" ht="15.75">
      <c r="M179" s="79" t="s">
        <v>794</v>
      </c>
      <c r="N179" s="707" t="s">
        <v>793</v>
      </c>
    </row>
    <row r="180" spans="13:14" ht="15.75">
      <c r="M180" s="79" t="s">
        <v>796</v>
      </c>
      <c r="N180" s="707" t="s">
        <v>795</v>
      </c>
    </row>
    <row r="181" spans="13:14" ht="15.75">
      <c r="M181" s="79" t="s">
        <v>799</v>
      </c>
      <c r="N181" s="707" t="s">
        <v>798</v>
      </c>
    </row>
    <row r="182" spans="13:14" ht="15.75">
      <c r="M182" s="79" t="s">
        <v>679</v>
      </c>
      <c r="N182" s="707" t="s">
        <v>802</v>
      </c>
    </row>
    <row r="183" spans="13:14" ht="15.75">
      <c r="M183" s="79" t="s">
        <v>805</v>
      </c>
      <c r="N183" s="707" t="s">
        <v>804</v>
      </c>
    </row>
    <row r="184" spans="13:14" ht="15.75">
      <c r="M184" s="79" t="s">
        <v>807</v>
      </c>
      <c r="N184" s="707" t="s">
        <v>806</v>
      </c>
    </row>
  </sheetData>
  <sheetProtection selectLockedCells="1"/>
  <protectedRanges>
    <protectedRange sqref="E22:H39" name="Rozstęp1"/>
  </protectedRanges>
  <mergeCells count="26">
    <mergeCell ref="A79:B79"/>
    <mergeCell ref="E11:E13"/>
    <mergeCell ref="C14:D14"/>
    <mergeCell ref="C11:D11"/>
    <mergeCell ref="C12:C13"/>
    <mergeCell ref="D12:D13"/>
    <mergeCell ref="A71:H71"/>
    <mergeCell ref="B72:H72"/>
    <mergeCell ref="A11:A13"/>
    <mergeCell ref="B11:B13"/>
    <mergeCell ref="A5:H5"/>
    <mergeCell ref="A1:B1"/>
    <mergeCell ref="E1:H1"/>
    <mergeCell ref="A4:H4"/>
    <mergeCell ref="E86:G86"/>
    <mergeCell ref="E78:G78"/>
    <mergeCell ref="A6:H6"/>
    <mergeCell ref="A7:H7"/>
    <mergeCell ref="A8:H8"/>
    <mergeCell ref="A9:B9"/>
    <mergeCell ref="A10:B10"/>
    <mergeCell ref="A74:B74"/>
    <mergeCell ref="F11:F13"/>
    <mergeCell ref="G11:G13"/>
    <mergeCell ref="H11:H13"/>
    <mergeCell ref="B70:H70"/>
  </mergeCells>
  <phoneticPr fontId="44" type="noConversion"/>
  <dataValidations count="11">
    <dataValidation type="list" allowBlank="1" showInputMessage="1" showErrorMessage="1" sqref="C65547:D65552 IZ16:IZ21 SV16:SV21 ACR16:ACR21 AMN16:AMN21 AWJ16:AWJ21 BGF16:BGF21 BQB16:BQB21 BZX16:BZX21 CJT16:CJT21 CTP16:CTP21 DDL16:DDL21 DNH16:DNH21 DXD16:DXD21 EGZ16:EGZ21 EQV16:EQV21 FAR16:FAR21 FKN16:FKN21 FUJ16:FUJ21 GEF16:GEF21 GOB16:GOB21 GXX16:GXX21 HHT16:HHT21 HRP16:HRP21 IBL16:IBL21 ILH16:ILH21 IVD16:IVD21 JEZ16:JEZ21 JOV16:JOV21 JYR16:JYR21 KIN16:KIN21 KSJ16:KSJ21 LCF16:LCF21 LMB16:LMB21 LVX16:LVX21 MFT16:MFT21 MPP16:MPP21 MZL16:MZL21 NJH16:NJH21 NTD16:NTD21 OCZ16:OCZ21 OMV16:OMV21 OWR16:OWR21 PGN16:PGN21 PQJ16:PQJ21 QAF16:QAF21 QKB16:QKB21 QTX16:QTX21 RDT16:RDT21 RNP16:RNP21 RXL16:RXL21 SHH16:SHH21 SRD16:SRD21 TAZ16:TAZ21 TKV16:TKV21 TUR16:TUR21 UEN16:UEN21 UOJ16:UOJ21 UYF16:UYF21 VIB16:VIB21 VRX16:VRX21 WBT16:WBT21 WLP16:WLP21 WVL16:WVL21 C131083:D131088 IZ65547:IZ65552 SV65547:SV65552 ACR65547:ACR65552 AMN65547:AMN65552 AWJ65547:AWJ65552 BGF65547:BGF65552 BQB65547:BQB65552 BZX65547:BZX65552 CJT65547:CJT65552 CTP65547:CTP65552 DDL65547:DDL65552 DNH65547:DNH65552 DXD65547:DXD65552 EGZ65547:EGZ65552 EQV65547:EQV65552 FAR65547:FAR65552 FKN65547:FKN65552 FUJ65547:FUJ65552 GEF65547:GEF65552 GOB65547:GOB65552 GXX65547:GXX65552 HHT65547:HHT65552 HRP65547:HRP65552 IBL65547:IBL65552 ILH65547:ILH65552 IVD65547:IVD65552 JEZ65547:JEZ65552 JOV65547:JOV65552 JYR65547:JYR65552 KIN65547:KIN65552 KSJ65547:KSJ65552 LCF65547:LCF65552 LMB65547:LMB65552 LVX65547:LVX65552 MFT65547:MFT65552 MPP65547:MPP65552 MZL65547:MZL65552 NJH65547:NJH65552 NTD65547:NTD65552 OCZ65547:OCZ65552 OMV65547:OMV65552 OWR65547:OWR65552 PGN65547:PGN65552 PQJ65547:PQJ65552 QAF65547:QAF65552 QKB65547:QKB65552 QTX65547:QTX65552 RDT65547:RDT65552 RNP65547:RNP65552 RXL65547:RXL65552 SHH65547:SHH65552 SRD65547:SRD65552 TAZ65547:TAZ65552 TKV65547:TKV65552 TUR65547:TUR65552 UEN65547:UEN65552 UOJ65547:UOJ65552 UYF65547:UYF65552 VIB65547:VIB65552 VRX65547:VRX65552 WBT65547:WBT65552 WLP65547:WLP65552 WVL65547:WVL65552 C196619:D196624 IZ131083:IZ131088 SV131083:SV131088 ACR131083:ACR131088 AMN131083:AMN131088 AWJ131083:AWJ131088 BGF131083:BGF131088 BQB131083:BQB131088 BZX131083:BZX131088 CJT131083:CJT131088 CTP131083:CTP131088 DDL131083:DDL131088 DNH131083:DNH131088 DXD131083:DXD131088 EGZ131083:EGZ131088 EQV131083:EQV131088 FAR131083:FAR131088 FKN131083:FKN131088 FUJ131083:FUJ131088 GEF131083:GEF131088 GOB131083:GOB131088 GXX131083:GXX131088 HHT131083:HHT131088 HRP131083:HRP131088 IBL131083:IBL131088 ILH131083:ILH131088 IVD131083:IVD131088 JEZ131083:JEZ131088 JOV131083:JOV131088 JYR131083:JYR131088 KIN131083:KIN131088 KSJ131083:KSJ131088 LCF131083:LCF131088 LMB131083:LMB131088 LVX131083:LVX131088 MFT131083:MFT131088 MPP131083:MPP131088 MZL131083:MZL131088 NJH131083:NJH131088 NTD131083:NTD131088 OCZ131083:OCZ131088 OMV131083:OMV131088 OWR131083:OWR131088 PGN131083:PGN131088 PQJ131083:PQJ131088 QAF131083:QAF131088 QKB131083:QKB131088 QTX131083:QTX131088 RDT131083:RDT131088 RNP131083:RNP131088 RXL131083:RXL131088 SHH131083:SHH131088 SRD131083:SRD131088 TAZ131083:TAZ131088 TKV131083:TKV131088 TUR131083:TUR131088 UEN131083:UEN131088 UOJ131083:UOJ131088 UYF131083:UYF131088 VIB131083:VIB131088 VRX131083:VRX131088 WBT131083:WBT131088 WLP131083:WLP131088 WVL131083:WVL131088 C262155:D262160 IZ196619:IZ196624 SV196619:SV196624 ACR196619:ACR196624 AMN196619:AMN196624 AWJ196619:AWJ196624 BGF196619:BGF196624 BQB196619:BQB196624 BZX196619:BZX196624 CJT196619:CJT196624 CTP196619:CTP196624 DDL196619:DDL196624 DNH196619:DNH196624 DXD196619:DXD196624 EGZ196619:EGZ196624 EQV196619:EQV196624 FAR196619:FAR196624 FKN196619:FKN196624 FUJ196619:FUJ196624 GEF196619:GEF196624 GOB196619:GOB196624 GXX196619:GXX196624 HHT196619:HHT196624 HRP196619:HRP196624 IBL196619:IBL196624 ILH196619:ILH196624 IVD196619:IVD196624 JEZ196619:JEZ196624 JOV196619:JOV196624 JYR196619:JYR196624 KIN196619:KIN196624 KSJ196619:KSJ196624 LCF196619:LCF196624 LMB196619:LMB196624 LVX196619:LVX196624 MFT196619:MFT196624 MPP196619:MPP196624 MZL196619:MZL196624 NJH196619:NJH196624 NTD196619:NTD196624 OCZ196619:OCZ196624 OMV196619:OMV196624 OWR196619:OWR196624 PGN196619:PGN196624 PQJ196619:PQJ196624 QAF196619:QAF196624 QKB196619:QKB196624 QTX196619:QTX196624 RDT196619:RDT196624 RNP196619:RNP196624 RXL196619:RXL196624 SHH196619:SHH196624 SRD196619:SRD196624 TAZ196619:TAZ196624 TKV196619:TKV196624 TUR196619:TUR196624 UEN196619:UEN196624 UOJ196619:UOJ196624 UYF196619:UYF196624 VIB196619:VIB196624 VRX196619:VRX196624 WBT196619:WBT196624 WLP196619:WLP196624 WVL196619:WVL196624 C327691:D327696 IZ262155:IZ262160 SV262155:SV262160 ACR262155:ACR262160 AMN262155:AMN262160 AWJ262155:AWJ262160 BGF262155:BGF262160 BQB262155:BQB262160 BZX262155:BZX262160 CJT262155:CJT262160 CTP262155:CTP262160 DDL262155:DDL262160 DNH262155:DNH262160 DXD262155:DXD262160 EGZ262155:EGZ262160 EQV262155:EQV262160 FAR262155:FAR262160 FKN262155:FKN262160 FUJ262155:FUJ262160 GEF262155:GEF262160 GOB262155:GOB262160 GXX262155:GXX262160 HHT262155:HHT262160 HRP262155:HRP262160 IBL262155:IBL262160 ILH262155:ILH262160 IVD262155:IVD262160 JEZ262155:JEZ262160 JOV262155:JOV262160 JYR262155:JYR262160 KIN262155:KIN262160 KSJ262155:KSJ262160 LCF262155:LCF262160 LMB262155:LMB262160 LVX262155:LVX262160 MFT262155:MFT262160 MPP262155:MPP262160 MZL262155:MZL262160 NJH262155:NJH262160 NTD262155:NTD262160 OCZ262155:OCZ262160 OMV262155:OMV262160 OWR262155:OWR262160 PGN262155:PGN262160 PQJ262155:PQJ262160 QAF262155:QAF262160 QKB262155:QKB262160 QTX262155:QTX262160 RDT262155:RDT262160 RNP262155:RNP262160 RXL262155:RXL262160 SHH262155:SHH262160 SRD262155:SRD262160 TAZ262155:TAZ262160 TKV262155:TKV262160 TUR262155:TUR262160 UEN262155:UEN262160 UOJ262155:UOJ262160 UYF262155:UYF262160 VIB262155:VIB262160 VRX262155:VRX262160 WBT262155:WBT262160 WLP262155:WLP262160 WVL262155:WVL262160 C393227:D393232 IZ327691:IZ327696 SV327691:SV327696 ACR327691:ACR327696 AMN327691:AMN327696 AWJ327691:AWJ327696 BGF327691:BGF327696 BQB327691:BQB327696 BZX327691:BZX327696 CJT327691:CJT327696 CTP327691:CTP327696 DDL327691:DDL327696 DNH327691:DNH327696 DXD327691:DXD327696 EGZ327691:EGZ327696 EQV327691:EQV327696 FAR327691:FAR327696 FKN327691:FKN327696 FUJ327691:FUJ327696 GEF327691:GEF327696 GOB327691:GOB327696 GXX327691:GXX327696 HHT327691:HHT327696 HRP327691:HRP327696 IBL327691:IBL327696 ILH327691:ILH327696 IVD327691:IVD327696 JEZ327691:JEZ327696 JOV327691:JOV327696 JYR327691:JYR327696 KIN327691:KIN327696 KSJ327691:KSJ327696 LCF327691:LCF327696 LMB327691:LMB327696 LVX327691:LVX327696 MFT327691:MFT327696 MPP327691:MPP327696 MZL327691:MZL327696 NJH327691:NJH327696 NTD327691:NTD327696 OCZ327691:OCZ327696 OMV327691:OMV327696 OWR327691:OWR327696 PGN327691:PGN327696 PQJ327691:PQJ327696 QAF327691:QAF327696 QKB327691:QKB327696 QTX327691:QTX327696 RDT327691:RDT327696 RNP327691:RNP327696 RXL327691:RXL327696 SHH327691:SHH327696 SRD327691:SRD327696 TAZ327691:TAZ327696 TKV327691:TKV327696 TUR327691:TUR327696 UEN327691:UEN327696 UOJ327691:UOJ327696 UYF327691:UYF327696 VIB327691:VIB327696 VRX327691:VRX327696 WBT327691:WBT327696 WLP327691:WLP327696 WVL327691:WVL327696 C458763:D458768 IZ393227:IZ393232 SV393227:SV393232 ACR393227:ACR393232 AMN393227:AMN393232 AWJ393227:AWJ393232 BGF393227:BGF393232 BQB393227:BQB393232 BZX393227:BZX393232 CJT393227:CJT393232 CTP393227:CTP393232 DDL393227:DDL393232 DNH393227:DNH393232 DXD393227:DXD393232 EGZ393227:EGZ393232 EQV393227:EQV393232 FAR393227:FAR393232 FKN393227:FKN393232 FUJ393227:FUJ393232 GEF393227:GEF393232 GOB393227:GOB393232 GXX393227:GXX393232 HHT393227:HHT393232 HRP393227:HRP393232 IBL393227:IBL393232 ILH393227:ILH393232 IVD393227:IVD393232 JEZ393227:JEZ393232 JOV393227:JOV393232 JYR393227:JYR393232 KIN393227:KIN393232 KSJ393227:KSJ393232 LCF393227:LCF393232 LMB393227:LMB393232 LVX393227:LVX393232 MFT393227:MFT393232 MPP393227:MPP393232 MZL393227:MZL393232 NJH393227:NJH393232 NTD393227:NTD393232 OCZ393227:OCZ393232 OMV393227:OMV393232 OWR393227:OWR393232 PGN393227:PGN393232 PQJ393227:PQJ393232 QAF393227:QAF393232 QKB393227:QKB393232 QTX393227:QTX393232 RDT393227:RDT393232 RNP393227:RNP393232 RXL393227:RXL393232 SHH393227:SHH393232 SRD393227:SRD393232 TAZ393227:TAZ393232 TKV393227:TKV393232 TUR393227:TUR393232 UEN393227:UEN393232 UOJ393227:UOJ393232 UYF393227:UYF393232 VIB393227:VIB393232 VRX393227:VRX393232 WBT393227:WBT393232 WLP393227:WLP393232 WVL393227:WVL393232 C524299:D524304 IZ458763:IZ458768 SV458763:SV458768 ACR458763:ACR458768 AMN458763:AMN458768 AWJ458763:AWJ458768 BGF458763:BGF458768 BQB458763:BQB458768 BZX458763:BZX458768 CJT458763:CJT458768 CTP458763:CTP458768 DDL458763:DDL458768 DNH458763:DNH458768 DXD458763:DXD458768 EGZ458763:EGZ458768 EQV458763:EQV458768 FAR458763:FAR458768 FKN458763:FKN458768 FUJ458763:FUJ458768 GEF458763:GEF458768 GOB458763:GOB458768 GXX458763:GXX458768 HHT458763:HHT458768 HRP458763:HRP458768 IBL458763:IBL458768 ILH458763:ILH458768 IVD458763:IVD458768 JEZ458763:JEZ458768 JOV458763:JOV458768 JYR458763:JYR458768 KIN458763:KIN458768 KSJ458763:KSJ458768 LCF458763:LCF458768 LMB458763:LMB458768 LVX458763:LVX458768 MFT458763:MFT458768 MPP458763:MPP458768 MZL458763:MZL458768 NJH458763:NJH458768 NTD458763:NTD458768 OCZ458763:OCZ458768 OMV458763:OMV458768 OWR458763:OWR458768 PGN458763:PGN458768 PQJ458763:PQJ458768 QAF458763:QAF458768 QKB458763:QKB458768 QTX458763:QTX458768 RDT458763:RDT458768 RNP458763:RNP458768 RXL458763:RXL458768 SHH458763:SHH458768 SRD458763:SRD458768 TAZ458763:TAZ458768 TKV458763:TKV458768 TUR458763:TUR458768 UEN458763:UEN458768 UOJ458763:UOJ458768 UYF458763:UYF458768 VIB458763:VIB458768 VRX458763:VRX458768 WBT458763:WBT458768 WLP458763:WLP458768 WVL458763:WVL458768 C589835:D589840 IZ524299:IZ524304 SV524299:SV524304 ACR524299:ACR524304 AMN524299:AMN524304 AWJ524299:AWJ524304 BGF524299:BGF524304 BQB524299:BQB524304 BZX524299:BZX524304 CJT524299:CJT524304 CTP524299:CTP524304 DDL524299:DDL524304 DNH524299:DNH524304 DXD524299:DXD524304 EGZ524299:EGZ524304 EQV524299:EQV524304 FAR524299:FAR524304 FKN524299:FKN524304 FUJ524299:FUJ524304 GEF524299:GEF524304 GOB524299:GOB524304 GXX524299:GXX524304 HHT524299:HHT524304 HRP524299:HRP524304 IBL524299:IBL524304 ILH524299:ILH524304 IVD524299:IVD524304 JEZ524299:JEZ524304 JOV524299:JOV524304 JYR524299:JYR524304 KIN524299:KIN524304 KSJ524299:KSJ524304 LCF524299:LCF524304 LMB524299:LMB524304 LVX524299:LVX524304 MFT524299:MFT524304 MPP524299:MPP524304 MZL524299:MZL524304 NJH524299:NJH524304 NTD524299:NTD524304 OCZ524299:OCZ524304 OMV524299:OMV524304 OWR524299:OWR524304 PGN524299:PGN524304 PQJ524299:PQJ524304 QAF524299:QAF524304 QKB524299:QKB524304 QTX524299:QTX524304 RDT524299:RDT524304 RNP524299:RNP524304 RXL524299:RXL524304 SHH524299:SHH524304 SRD524299:SRD524304 TAZ524299:TAZ524304 TKV524299:TKV524304 TUR524299:TUR524304 UEN524299:UEN524304 UOJ524299:UOJ524304 UYF524299:UYF524304 VIB524299:VIB524304 VRX524299:VRX524304 WBT524299:WBT524304 WLP524299:WLP524304 WVL524299:WVL524304 C655371:D655376 IZ589835:IZ589840 SV589835:SV589840 ACR589835:ACR589840 AMN589835:AMN589840 AWJ589835:AWJ589840 BGF589835:BGF589840 BQB589835:BQB589840 BZX589835:BZX589840 CJT589835:CJT589840 CTP589835:CTP589840 DDL589835:DDL589840 DNH589835:DNH589840 DXD589835:DXD589840 EGZ589835:EGZ589840 EQV589835:EQV589840 FAR589835:FAR589840 FKN589835:FKN589840 FUJ589835:FUJ589840 GEF589835:GEF589840 GOB589835:GOB589840 GXX589835:GXX589840 HHT589835:HHT589840 HRP589835:HRP589840 IBL589835:IBL589840 ILH589835:ILH589840 IVD589835:IVD589840 JEZ589835:JEZ589840 JOV589835:JOV589840 JYR589835:JYR589840 KIN589835:KIN589840 KSJ589835:KSJ589840 LCF589835:LCF589840 LMB589835:LMB589840 LVX589835:LVX589840 MFT589835:MFT589840 MPP589835:MPP589840 MZL589835:MZL589840 NJH589835:NJH589840 NTD589835:NTD589840 OCZ589835:OCZ589840 OMV589835:OMV589840 OWR589835:OWR589840 PGN589835:PGN589840 PQJ589835:PQJ589840 QAF589835:QAF589840 QKB589835:QKB589840 QTX589835:QTX589840 RDT589835:RDT589840 RNP589835:RNP589840 RXL589835:RXL589840 SHH589835:SHH589840 SRD589835:SRD589840 TAZ589835:TAZ589840 TKV589835:TKV589840 TUR589835:TUR589840 UEN589835:UEN589840 UOJ589835:UOJ589840 UYF589835:UYF589840 VIB589835:VIB589840 VRX589835:VRX589840 WBT589835:WBT589840 WLP589835:WLP589840 WVL589835:WVL589840 C720907:D720912 IZ655371:IZ655376 SV655371:SV655376 ACR655371:ACR655376 AMN655371:AMN655376 AWJ655371:AWJ655376 BGF655371:BGF655376 BQB655371:BQB655376 BZX655371:BZX655376 CJT655371:CJT655376 CTP655371:CTP655376 DDL655371:DDL655376 DNH655371:DNH655376 DXD655371:DXD655376 EGZ655371:EGZ655376 EQV655371:EQV655376 FAR655371:FAR655376 FKN655371:FKN655376 FUJ655371:FUJ655376 GEF655371:GEF655376 GOB655371:GOB655376 GXX655371:GXX655376 HHT655371:HHT655376 HRP655371:HRP655376 IBL655371:IBL655376 ILH655371:ILH655376 IVD655371:IVD655376 JEZ655371:JEZ655376 JOV655371:JOV655376 JYR655371:JYR655376 KIN655371:KIN655376 KSJ655371:KSJ655376 LCF655371:LCF655376 LMB655371:LMB655376 LVX655371:LVX655376 MFT655371:MFT655376 MPP655371:MPP655376 MZL655371:MZL655376 NJH655371:NJH655376 NTD655371:NTD655376 OCZ655371:OCZ655376 OMV655371:OMV655376 OWR655371:OWR655376 PGN655371:PGN655376 PQJ655371:PQJ655376 QAF655371:QAF655376 QKB655371:QKB655376 QTX655371:QTX655376 RDT655371:RDT655376 RNP655371:RNP655376 RXL655371:RXL655376 SHH655371:SHH655376 SRD655371:SRD655376 TAZ655371:TAZ655376 TKV655371:TKV655376 TUR655371:TUR655376 UEN655371:UEN655376 UOJ655371:UOJ655376 UYF655371:UYF655376 VIB655371:VIB655376 VRX655371:VRX655376 WBT655371:WBT655376 WLP655371:WLP655376 WVL655371:WVL655376 C786443:D786448 IZ720907:IZ720912 SV720907:SV720912 ACR720907:ACR720912 AMN720907:AMN720912 AWJ720907:AWJ720912 BGF720907:BGF720912 BQB720907:BQB720912 BZX720907:BZX720912 CJT720907:CJT720912 CTP720907:CTP720912 DDL720907:DDL720912 DNH720907:DNH720912 DXD720907:DXD720912 EGZ720907:EGZ720912 EQV720907:EQV720912 FAR720907:FAR720912 FKN720907:FKN720912 FUJ720907:FUJ720912 GEF720907:GEF720912 GOB720907:GOB720912 GXX720907:GXX720912 HHT720907:HHT720912 HRP720907:HRP720912 IBL720907:IBL720912 ILH720907:ILH720912 IVD720907:IVD720912 JEZ720907:JEZ720912 JOV720907:JOV720912 JYR720907:JYR720912 KIN720907:KIN720912 KSJ720907:KSJ720912 LCF720907:LCF720912 LMB720907:LMB720912 LVX720907:LVX720912 MFT720907:MFT720912 MPP720907:MPP720912 MZL720907:MZL720912 NJH720907:NJH720912 NTD720907:NTD720912 OCZ720907:OCZ720912 OMV720907:OMV720912 OWR720907:OWR720912 PGN720907:PGN720912 PQJ720907:PQJ720912 QAF720907:QAF720912 QKB720907:QKB720912 QTX720907:QTX720912 RDT720907:RDT720912 RNP720907:RNP720912 RXL720907:RXL720912 SHH720907:SHH720912 SRD720907:SRD720912 TAZ720907:TAZ720912 TKV720907:TKV720912 TUR720907:TUR720912 UEN720907:UEN720912 UOJ720907:UOJ720912 UYF720907:UYF720912 VIB720907:VIB720912 VRX720907:VRX720912 WBT720907:WBT720912 WLP720907:WLP720912 WVL720907:WVL720912 C851979:D851984 IZ786443:IZ786448 SV786443:SV786448 ACR786443:ACR786448 AMN786443:AMN786448 AWJ786443:AWJ786448 BGF786443:BGF786448 BQB786443:BQB786448 BZX786443:BZX786448 CJT786443:CJT786448 CTP786443:CTP786448 DDL786443:DDL786448 DNH786443:DNH786448 DXD786443:DXD786448 EGZ786443:EGZ786448 EQV786443:EQV786448 FAR786443:FAR786448 FKN786443:FKN786448 FUJ786443:FUJ786448 GEF786443:GEF786448 GOB786443:GOB786448 GXX786443:GXX786448 HHT786443:HHT786448 HRP786443:HRP786448 IBL786443:IBL786448 ILH786443:ILH786448 IVD786443:IVD786448 JEZ786443:JEZ786448 JOV786443:JOV786448 JYR786443:JYR786448 KIN786443:KIN786448 KSJ786443:KSJ786448 LCF786443:LCF786448 LMB786443:LMB786448 LVX786443:LVX786448 MFT786443:MFT786448 MPP786443:MPP786448 MZL786443:MZL786448 NJH786443:NJH786448 NTD786443:NTD786448 OCZ786443:OCZ786448 OMV786443:OMV786448 OWR786443:OWR786448 PGN786443:PGN786448 PQJ786443:PQJ786448 QAF786443:QAF786448 QKB786443:QKB786448 QTX786443:QTX786448 RDT786443:RDT786448 RNP786443:RNP786448 RXL786443:RXL786448 SHH786443:SHH786448 SRD786443:SRD786448 TAZ786443:TAZ786448 TKV786443:TKV786448 TUR786443:TUR786448 UEN786443:UEN786448 UOJ786443:UOJ786448 UYF786443:UYF786448 VIB786443:VIB786448 VRX786443:VRX786448 WBT786443:WBT786448 WLP786443:WLP786448 WVL786443:WVL786448 C917515:D917520 IZ851979:IZ851984 SV851979:SV851984 ACR851979:ACR851984 AMN851979:AMN851984 AWJ851979:AWJ851984 BGF851979:BGF851984 BQB851979:BQB851984 BZX851979:BZX851984 CJT851979:CJT851984 CTP851979:CTP851984 DDL851979:DDL851984 DNH851979:DNH851984 DXD851979:DXD851984 EGZ851979:EGZ851984 EQV851979:EQV851984 FAR851979:FAR851984 FKN851979:FKN851984 FUJ851979:FUJ851984 GEF851979:GEF851984 GOB851979:GOB851984 GXX851979:GXX851984 HHT851979:HHT851984 HRP851979:HRP851984 IBL851979:IBL851984 ILH851979:ILH851984 IVD851979:IVD851984 JEZ851979:JEZ851984 JOV851979:JOV851984 JYR851979:JYR851984 KIN851979:KIN851984 KSJ851979:KSJ851984 LCF851979:LCF851984 LMB851979:LMB851984 LVX851979:LVX851984 MFT851979:MFT851984 MPP851979:MPP851984 MZL851979:MZL851984 NJH851979:NJH851984 NTD851979:NTD851984 OCZ851979:OCZ851984 OMV851979:OMV851984 OWR851979:OWR851984 PGN851979:PGN851984 PQJ851979:PQJ851984 QAF851979:QAF851984 QKB851979:QKB851984 QTX851979:QTX851984 RDT851979:RDT851984 RNP851979:RNP851984 RXL851979:RXL851984 SHH851979:SHH851984 SRD851979:SRD851984 TAZ851979:TAZ851984 TKV851979:TKV851984 TUR851979:TUR851984 UEN851979:UEN851984 UOJ851979:UOJ851984 UYF851979:UYF851984 VIB851979:VIB851984 VRX851979:VRX851984 WBT851979:WBT851984 WLP851979:WLP851984 WVL851979:WVL851984 C983051:D983056 IZ917515:IZ917520 SV917515:SV917520 ACR917515:ACR917520 AMN917515:AMN917520 AWJ917515:AWJ917520 BGF917515:BGF917520 BQB917515:BQB917520 BZX917515:BZX917520 CJT917515:CJT917520 CTP917515:CTP917520 DDL917515:DDL917520 DNH917515:DNH917520 DXD917515:DXD917520 EGZ917515:EGZ917520 EQV917515:EQV917520 FAR917515:FAR917520 FKN917515:FKN917520 FUJ917515:FUJ917520 GEF917515:GEF917520 GOB917515:GOB917520 GXX917515:GXX917520 HHT917515:HHT917520 HRP917515:HRP917520 IBL917515:IBL917520 ILH917515:ILH917520 IVD917515:IVD917520 JEZ917515:JEZ917520 JOV917515:JOV917520 JYR917515:JYR917520 KIN917515:KIN917520 KSJ917515:KSJ917520 LCF917515:LCF917520 LMB917515:LMB917520 LVX917515:LVX917520 MFT917515:MFT917520 MPP917515:MPP917520 MZL917515:MZL917520 NJH917515:NJH917520 NTD917515:NTD917520 OCZ917515:OCZ917520 OMV917515:OMV917520 OWR917515:OWR917520 PGN917515:PGN917520 PQJ917515:PQJ917520 QAF917515:QAF917520 QKB917515:QKB917520 QTX917515:QTX917520 RDT917515:RDT917520 RNP917515:RNP917520 RXL917515:RXL917520 SHH917515:SHH917520 SRD917515:SRD917520 TAZ917515:TAZ917520 TKV917515:TKV917520 TUR917515:TUR917520 UEN917515:UEN917520 UOJ917515:UOJ917520 UYF917515:UYF917520 VIB917515:VIB917520 VRX917515:VRX917520 WBT917515:WBT917520 WLP917515:WLP917520 WVL917515:WVL917520 WVL983051:WVL983056 IZ983051:IZ983056 SV983051:SV983056 ACR983051:ACR983056 AMN983051:AMN983056 AWJ983051:AWJ983056 BGF983051:BGF983056 BQB983051:BQB983056 BZX983051:BZX983056 CJT983051:CJT983056 CTP983051:CTP983056 DDL983051:DDL983056 DNH983051:DNH983056 DXD983051:DXD983056 EGZ983051:EGZ983056 EQV983051:EQV983056 FAR983051:FAR983056 FKN983051:FKN983056 FUJ983051:FUJ983056 GEF983051:GEF983056 GOB983051:GOB983056 GXX983051:GXX983056 HHT983051:HHT983056 HRP983051:HRP983056 IBL983051:IBL983056 ILH983051:ILH983056 IVD983051:IVD983056 JEZ983051:JEZ983056 JOV983051:JOV983056 JYR983051:JYR983056 KIN983051:KIN983056 KSJ983051:KSJ983056 LCF983051:LCF983056 LMB983051:LMB983056 LVX983051:LVX983056 MFT983051:MFT983056 MPP983051:MPP983056 MZL983051:MZL983056 NJH983051:NJH983056 NTD983051:NTD983056 OCZ983051:OCZ983056 OMV983051:OMV983056 OWR983051:OWR983056 PGN983051:PGN983056 PQJ983051:PQJ983056 QAF983051:QAF983056 QKB983051:QKB983056 QTX983051:QTX983056 RDT983051:RDT983056 RNP983051:RNP983056 RXL983051:RXL983056 SHH983051:SHH983056 SRD983051:SRD983056 TAZ983051:TAZ983056 TKV983051:TKV983056 TUR983051:TUR983056 UEN983051:UEN983056 UOJ983051:UOJ983056 UYF983051:UYF983056 VIB983051:VIB983056 VRX983051:VRX983056 WBT983051:WBT983056 WLP983051:WLP983056" xr:uid="{00000000-0002-0000-0000-000004000000}">
      <formula1>_0580</formula1>
    </dataValidation>
    <dataValidation type="list" allowBlank="1" showInputMessage="1" showErrorMessage="1" sqref="C65571:D65571 C131107:D131107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C196643:D196643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C262179:D262179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C327715:D327715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C393251:D393251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C458787:D458787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C524323:D524323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C589859:D589859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C655395:D655395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C720931:D720931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C786467:D786467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C852003:D852003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C917539:D917539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C983075:D983075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WVL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xr:uid="{00000000-0002-0000-0000-000005000000}">
      <formula1>paragraf</formula1>
    </dataValidation>
    <dataValidation type="list" allowBlank="1" showInputMessage="1" showErrorMessage="1" sqref="IY40:IY65 WVK983076:WVK983101 WLO983076:WLO983101 WBS983076:WBS983101 VRW983076:VRW983101 VIA983076:VIA983101 UYE983076:UYE983101 UOI983076:UOI983101 UEM983076:UEM983101 TUQ983076:TUQ983101 TKU983076:TKU983101 TAY983076:TAY983101 SRC983076:SRC983101 SHG983076:SHG983101 RXK983076:RXK983101 RNO983076:RNO983101 RDS983076:RDS983101 QTW983076:QTW983101 QKA983076:QKA983101 QAE983076:QAE983101 PQI983076:PQI983101 PGM983076:PGM983101 OWQ983076:OWQ983101 OMU983076:OMU983101 OCY983076:OCY983101 NTC983076:NTC983101 NJG983076:NJG983101 MZK983076:MZK983101 MPO983076:MPO983101 MFS983076:MFS983101 LVW983076:LVW983101 LMA983076:LMA983101 LCE983076:LCE983101 KSI983076:KSI983101 KIM983076:KIM983101 JYQ983076:JYQ983101 JOU983076:JOU983101 JEY983076:JEY983101 IVC983076:IVC983101 ILG983076:ILG983101 IBK983076:IBK983101 HRO983076:HRO983101 HHS983076:HHS983101 GXW983076:GXW983101 GOA983076:GOA983101 GEE983076:GEE983101 FUI983076:FUI983101 FKM983076:FKM983101 FAQ983076:FAQ983101 EQU983076:EQU983101 EGY983076:EGY983101 DXC983076:DXC983101 DNG983076:DNG983101 DDK983076:DDK983101 CTO983076:CTO983101 CJS983076:CJS983101 BZW983076:BZW983101 BQA983076:BQA983101 BGE983076:BGE983101 AWI983076:AWI983101 AMM983076:AMM983101 ACQ983076:ACQ983101 SU983076:SU983101 IY983076:IY983101 B983076:B983101 WVK917540:WVK917565 WLO917540:WLO917565 WBS917540:WBS917565 VRW917540:VRW917565 VIA917540:VIA917565 UYE917540:UYE917565 UOI917540:UOI917565 UEM917540:UEM917565 TUQ917540:TUQ917565 TKU917540:TKU917565 TAY917540:TAY917565 SRC917540:SRC917565 SHG917540:SHG917565 RXK917540:RXK917565 RNO917540:RNO917565 RDS917540:RDS917565 QTW917540:QTW917565 QKA917540:QKA917565 QAE917540:QAE917565 PQI917540:PQI917565 PGM917540:PGM917565 OWQ917540:OWQ917565 OMU917540:OMU917565 OCY917540:OCY917565 NTC917540:NTC917565 NJG917540:NJG917565 MZK917540:MZK917565 MPO917540:MPO917565 MFS917540:MFS917565 LVW917540:LVW917565 LMA917540:LMA917565 LCE917540:LCE917565 KSI917540:KSI917565 KIM917540:KIM917565 JYQ917540:JYQ917565 JOU917540:JOU917565 JEY917540:JEY917565 IVC917540:IVC917565 ILG917540:ILG917565 IBK917540:IBK917565 HRO917540:HRO917565 HHS917540:HHS917565 GXW917540:GXW917565 GOA917540:GOA917565 GEE917540:GEE917565 FUI917540:FUI917565 FKM917540:FKM917565 FAQ917540:FAQ917565 EQU917540:EQU917565 EGY917540:EGY917565 DXC917540:DXC917565 DNG917540:DNG917565 DDK917540:DDK917565 CTO917540:CTO917565 CJS917540:CJS917565 BZW917540:BZW917565 BQA917540:BQA917565 BGE917540:BGE917565 AWI917540:AWI917565 AMM917540:AMM917565 ACQ917540:ACQ917565 SU917540:SU917565 IY917540:IY917565 B917540:B917565 WVK852004:WVK852029 WLO852004:WLO852029 WBS852004:WBS852029 VRW852004:VRW852029 VIA852004:VIA852029 UYE852004:UYE852029 UOI852004:UOI852029 UEM852004:UEM852029 TUQ852004:TUQ852029 TKU852004:TKU852029 TAY852004:TAY852029 SRC852004:SRC852029 SHG852004:SHG852029 RXK852004:RXK852029 RNO852004:RNO852029 RDS852004:RDS852029 QTW852004:QTW852029 QKA852004:QKA852029 QAE852004:QAE852029 PQI852004:PQI852029 PGM852004:PGM852029 OWQ852004:OWQ852029 OMU852004:OMU852029 OCY852004:OCY852029 NTC852004:NTC852029 NJG852004:NJG852029 MZK852004:MZK852029 MPO852004:MPO852029 MFS852004:MFS852029 LVW852004:LVW852029 LMA852004:LMA852029 LCE852004:LCE852029 KSI852004:KSI852029 KIM852004:KIM852029 JYQ852004:JYQ852029 JOU852004:JOU852029 JEY852004:JEY852029 IVC852004:IVC852029 ILG852004:ILG852029 IBK852004:IBK852029 HRO852004:HRO852029 HHS852004:HHS852029 GXW852004:GXW852029 GOA852004:GOA852029 GEE852004:GEE852029 FUI852004:FUI852029 FKM852004:FKM852029 FAQ852004:FAQ852029 EQU852004:EQU852029 EGY852004:EGY852029 DXC852004:DXC852029 DNG852004:DNG852029 DDK852004:DDK852029 CTO852004:CTO852029 CJS852004:CJS852029 BZW852004:BZW852029 BQA852004:BQA852029 BGE852004:BGE852029 AWI852004:AWI852029 AMM852004:AMM852029 ACQ852004:ACQ852029 SU852004:SU852029 IY852004:IY852029 B852004:B852029 WVK786468:WVK786493 WLO786468:WLO786493 WBS786468:WBS786493 VRW786468:VRW786493 VIA786468:VIA786493 UYE786468:UYE786493 UOI786468:UOI786493 UEM786468:UEM786493 TUQ786468:TUQ786493 TKU786468:TKU786493 TAY786468:TAY786493 SRC786468:SRC786493 SHG786468:SHG786493 RXK786468:RXK786493 RNO786468:RNO786493 RDS786468:RDS786493 QTW786468:QTW786493 QKA786468:QKA786493 QAE786468:QAE786493 PQI786468:PQI786493 PGM786468:PGM786493 OWQ786468:OWQ786493 OMU786468:OMU786493 OCY786468:OCY786493 NTC786468:NTC786493 NJG786468:NJG786493 MZK786468:MZK786493 MPO786468:MPO786493 MFS786468:MFS786493 LVW786468:LVW786493 LMA786468:LMA786493 LCE786468:LCE786493 KSI786468:KSI786493 KIM786468:KIM786493 JYQ786468:JYQ786493 JOU786468:JOU786493 JEY786468:JEY786493 IVC786468:IVC786493 ILG786468:ILG786493 IBK786468:IBK786493 HRO786468:HRO786493 HHS786468:HHS786493 GXW786468:GXW786493 GOA786468:GOA786493 GEE786468:GEE786493 FUI786468:FUI786493 FKM786468:FKM786493 FAQ786468:FAQ786493 EQU786468:EQU786493 EGY786468:EGY786493 DXC786468:DXC786493 DNG786468:DNG786493 DDK786468:DDK786493 CTO786468:CTO786493 CJS786468:CJS786493 BZW786468:BZW786493 BQA786468:BQA786493 BGE786468:BGE786493 AWI786468:AWI786493 AMM786468:AMM786493 ACQ786468:ACQ786493 SU786468:SU786493 IY786468:IY786493 B786468:B786493 WVK720932:WVK720957 WLO720932:WLO720957 WBS720932:WBS720957 VRW720932:VRW720957 VIA720932:VIA720957 UYE720932:UYE720957 UOI720932:UOI720957 UEM720932:UEM720957 TUQ720932:TUQ720957 TKU720932:TKU720957 TAY720932:TAY720957 SRC720932:SRC720957 SHG720932:SHG720957 RXK720932:RXK720957 RNO720932:RNO720957 RDS720932:RDS720957 QTW720932:QTW720957 QKA720932:QKA720957 QAE720932:QAE720957 PQI720932:PQI720957 PGM720932:PGM720957 OWQ720932:OWQ720957 OMU720932:OMU720957 OCY720932:OCY720957 NTC720932:NTC720957 NJG720932:NJG720957 MZK720932:MZK720957 MPO720932:MPO720957 MFS720932:MFS720957 LVW720932:LVW720957 LMA720932:LMA720957 LCE720932:LCE720957 KSI720932:KSI720957 KIM720932:KIM720957 JYQ720932:JYQ720957 JOU720932:JOU720957 JEY720932:JEY720957 IVC720932:IVC720957 ILG720932:ILG720957 IBK720932:IBK720957 HRO720932:HRO720957 HHS720932:HHS720957 GXW720932:GXW720957 GOA720932:GOA720957 GEE720932:GEE720957 FUI720932:FUI720957 FKM720932:FKM720957 FAQ720932:FAQ720957 EQU720932:EQU720957 EGY720932:EGY720957 DXC720932:DXC720957 DNG720932:DNG720957 DDK720932:DDK720957 CTO720932:CTO720957 CJS720932:CJS720957 BZW720932:BZW720957 BQA720932:BQA720957 BGE720932:BGE720957 AWI720932:AWI720957 AMM720932:AMM720957 ACQ720932:ACQ720957 SU720932:SU720957 IY720932:IY720957 B720932:B720957 WVK655396:WVK655421 WLO655396:WLO655421 WBS655396:WBS655421 VRW655396:VRW655421 VIA655396:VIA655421 UYE655396:UYE655421 UOI655396:UOI655421 UEM655396:UEM655421 TUQ655396:TUQ655421 TKU655396:TKU655421 TAY655396:TAY655421 SRC655396:SRC655421 SHG655396:SHG655421 RXK655396:RXK655421 RNO655396:RNO655421 RDS655396:RDS655421 QTW655396:QTW655421 QKA655396:QKA655421 QAE655396:QAE655421 PQI655396:PQI655421 PGM655396:PGM655421 OWQ655396:OWQ655421 OMU655396:OMU655421 OCY655396:OCY655421 NTC655396:NTC655421 NJG655396:NJG655421 MZK655396:MZK655421 MPO655396:MPO655421 MFS655396:MFS655421 LVW655396:LVW655421 LMA655396:LMA655421 LCE655396:LCE655421 KSI655396:KSI655421 KIM655396:KIM655421 JYQ655396:JYQ655421 JOU655396:JOU655421 JEY655396:JEY655421 IVC655396:IVC655421 ILG655396:ILG655421 IBK655396:IBK655421 HRO655396:HRO655421 HHS655396:HHS655421 GXW655396:GXW655421 GOA655396:GOA655421 GEE655396:GEE655421 FUI655396:FUI655421 FKM655396:FKM655421 FAQ655396:FAQ655421 EQU655396:EQU655421 EGY655396:EGY655421 DXC655396:DXC655421 DNG655396:DNG655421 DDK655396:DDK655421 CTO655396:CTO655421 CJS655396:CJS655421 BZW655396:BZW655421 BQA655396:BQA655421 BGE655396:BGE655421 AWI655396:AWI655421 AMM655396:AMM655421 ACQ655396:ACQ655421 SU655396:SU655421 IY655396:IY655421 B655396:B655421 WVK589860:WVK589885 WLO589860:WLO589885 WBS589860:WBS589885 VRW589860:VRW589885 VIA589860:VIA589885 UYE589860:UYE589885 UOI589860:UOI589885 UEM589860:UEM589885 TUQ589860:TUQ589885 TKU589860:TKU589885 TAY589860:TAY589885 SRC589860:SRC589885 SHG589860:SHG589885 RXK589860:RXK589885 RNO589860:RNO589885 RDS589860:RDS589885 QTW589860:QTW589885 QKA589860:QKA589885 QAE589860:QAE589885 PQI589860:PQI589885 PGM589860:PGM589885 OWQ589860:OWQ589885 OMU589860:OMU589885 OCY589860:OCY589885 NTC589860:NTC589885 NJG589860:NJG589885 MZK589860:MZK589885 MPO589860:MPO589885 MFS589860:MFS589885 LVW589860:LVW589885 LMA589860:LMA589885 LCE589860:LCE589885 KSI589860:KSI589885 KIM589860:KIM589885 JYQ589860:JYQ589885 JOU589860:JOU589885 JEY589860:JEY589885 IVC589860:IVC589885 ILG589860:ILG589885 IBK589860:IBK589885 HRO589860:HRO589885 HHS589860:HHS589885 GXW589860:GXW589885 GOA589860:GOA589885 GEE589860:GEE589885 FUI589860:FUI589885 FKM589860:FKM589885 FAQ589860:FAQ589885 EQU589860:EQU589885 EGY589860:EGY589885 DXC589860:DXC589885 DNG589860:DNG589885 DDK589860:DDK589885 CTO589860:CTO589885 CJS589860:CJS589885 BZW589860:BZW589885 BQA589860:BQA589885 BGE589860:BGE589885 AWI589860:AWI589885 AMM589860:AMM589885 ACQ589860:ACQ589885 SU589860:SU589885 IY589860:IY589885 B589860:B589885 WVK524324:WVK524349 WLO524324:WLO524349 WBS524324:WBS524349 VRW524324:VRW524349 VIA524324:VIA524349 UYE524324:UYE524349 UOI524324:UOI524349 UEM524324:UEM524349 TUQ524324:TUQ524349 TKU524324:TKU524349 TAY524324:TAY524349 SRC524324:SRC524349 SHG524324:SHG524349 RXK524324:RXK524349 RNO524324:RNO524349 RDS524324:RDS524349 QTW524324:QTW524349 QKA524324:QKA524349 QAE524324:QAE524349 PQI524324:PQI524349 PGM524324:PGM524349 OWQ524324:OWQ524349 OMU524324:OMU524349 OCY524324:OCY524349 NTC524324:NTC524349 NJG524324:NJG524349 MZK524324:MZK524349 MPO524324:MPO524349 MFS524324:MFS524349 LVW524324:LVW524349 LMA524324:LMA524349 LCE524324:LCE524349 KSI524324:KSI524349 KIM524324:KIM524349 JYQ524324:JYQ524349 JOU524324:JOU524349 JEY524324:JEY524349 IVC524324:IVC524349 ILG524324:ILG524349 IBK524324:IBK524349 HRO524324:HRO524349 HHS524324:HHS524349 GXW524324:GXW524349 GOA524324:GOA524349 GEE524324:GEE524349 FUI524324:FUI524349 FKM524324:FKM524349 FAQ524324:FAQ524349 EQU524324:EQU524349 EGY524324:EGY524349 DXC524324:DXC524349 DNG524324:DNG524349 DDK524324:DDK524349 CTO524324:CTO524349 CJS524324:CJS524349 BZW524324:BZW524349 BQA524324:BQA524349 BGE524324:BGE524349 AWI524324:AWI524349 AMM524324:AMM524349 ACQ524324:ACQ524349 SU524324:SU524349 IY524324:IY524349 B524324:B524349 WVK458788:WVK458813 WLO458788:WLO458813 WBS458788:WBS458813 VRW458788:VRW458813 VIA458788:VIA458813 UYE458788:UYE458813 UOI458788:UOI458813 UEM458788:UEM458813 TUQ458788:TUQ458813 TKU458788:TKU458813 TAY458788:TAY458813 SRC458788:SRC458813 SHG458788:SHG458813 RXK458788:RXK458813 RNO458788:RNO458813 RDS458788:RDS458813 QTW458788:QTW458813 QKA458788:QKA458813 QAE458788:QAE458813 PQI458788:PQI458813 PGM458788:PGM458813 OWQ458788:OWQ458813 OMU458788:OMU458813 OCY458788:OCY458813 NTC458788:NTC458813 NJG458788:NJG458813 MZK458788:MZK458813 MPO458788:MPO458813 MFS458788:MFS458813 LVW458788:LVW458813 LMA458788:LMA458813 LCE458788:LCE458813 KSI458788:KSI458813 KIM458788:KIM458813 JYQ458788:JYQ458813 JOU458788:JOU458813 JEY458788:JEY458813 IVC458788:IVC458813 ILG458788:ILG458813 IBK458788:IBK458813 HRO458788:HRO458813 HHS458788:HHS458813 GXW458788:GXW458813 GOA458788:GOA458813 GEE458788:GEE458813 FUI458788:FUI458813 FKM458788:FKM458813 FAQ458788:FAQ458813 EQU458788:EQU458813 EGY458788:EGY458813 DXC458788:DXC458813 DNG458788:DNG458813 DDK458788:DDK458813 CTO458788:CTO458813 CJS458788:CJS458813 BZW458788:BZW458813 BQA458788:BQA458813 BGE458788:BGE458813 AWI458788:AWI458813 AMM458788:AMM458813 ACQ458788:ACQ458813 SU458788:SU458813 IY458788:IY458813 B458788:B458813 WVK393252:WVK393277 WLO393252:WLO393277 WBS393252:WBS393277 VRW393252:VRW393277 VIA393252:VIA393277 UYE393252:UYE393277 UOI393252:UOI393277 UEM393252:UEM393277 TUQ393252:TUQ393277 TKU393252:TKU393277 TAY393252:TAY393277 SRC393252:SRC393277 SHG393252:SHG393277 RXK393252:RXK393277 RNO393252:RNO393277 RDS393252:RDS393277 QTW393252:QTW393277 QKA393252:QKA393277 QAE393252:QAE393277 PQI393252:PQI393277 PGM393252:PGM393277 OWQ393252:OWQ393277 OMU393252:OMU393277 OCY393252:OCY393277 NTC393252:NTC393277 NJG393252:NJG393277 MZK393252:MZK393277 MPO393252:MPO393277 MFS393252:MFS393277 LVW393252:LVW393277 LMA393252:LMA393277 LCE393252:LCE393277 KSI393252:KSI393277 KIM393252:KIM393277 JYQ393252:JYQ393277 JOU393252:JOU393277 JEY393252:JEY393277 IVC393252:IVC393277 ILG393252:ILG393277 IBK393252:IBK393277 HRO393252:HRO393277 HHS393252:HHS393277 GXW393252:GXW393277 GOA393252:GOA393277 GEE393252:GEE393277 FUI393252:FUI393277 FKM393252:FKM393277 FAQ393252:FAQ393277 EQU393252:EQU393277 EGY393252:EGY393277 DXC393252:DXC393277 DNG393252:DNG393277 DDK393252:DDK393277 CTO393252:CTO393277 CJS393252:CJS393277 BZW393252:BZW393277 BQA393252:BQA393277 BGE393252:BGE393277 AWI393252:AWI393277 AMM393252:AMM393277 ACQ393252:ACQ393277 SU393252:SU393277 IY393252:IY393277 B393252:B393277 WVK327716:WVK327741 WLO327716:WLO327741 WBS327716:WBS327741 VRW327716:VRW327741 VIA327716:VIA327741 UYE327716:UYE327741 UOI327716:UOI327741 UEM327716:UEM327741 TUQ327716:TUQ327741 TKU327716:TKU327741 TAY327716:TAY327741 SRC327716:SRC327741 SHG327716:SHG327741 RXK327716:RXK327741 RNO327716:RNO327741 RDS327716:RDS327741 QTW327716:QTW327741 QKA327716:QKA327741 QAE327716:QAE327741 PQI327716:PQI327741 PGM327716:PGM327741 OWQ327716:OWQ327741 OMU327716:OMU327741 OCY327716:OCY327741 NTC327716:NTC327741 NJG327716:NJG327741 MZK327716:MZK327741 MPO327716:MPO327741 MFS327716:MFS327741 LVW327716:LVW327741 LMA327716:LMA327741 LCE327716:LCE327741 KSI327716:KSI327741 KIM327716:KIM327741 JYQ327716:JYQ327741 JOU327716:JOU327741 JEY327716:JEY327741 IVC327716:IVC327741 ILG327716:ILG327741 IBK327716:IBK327741 HRO327716:HRO327741 HHS327716:HHS327741 GXW327716:GXW327741 GOA327716:GOA327741 GEE327716:GEE327741 FUI327716:FUI327741 FKM327716:FKM327741 FAQ327716:FAQ327741 EQU327716:EQU327741 EGY327716:EGY327741 DXC327716:DXC327741 DNG327716:DNG327741 DDK327716:DDK327741 CTO327716:CTO327741 CJS327716:CJS327741 BZW327716:BZW327741 BQA327716:BQA327741 BGE327716:BGE327741 AWI327716:AWI327741 AMM327716:AMM327741 ACQ327716:ACQ327741 SU327716:SU327741 IY327716:IY327741 B327716:B327741 WVK262180:WVK262205 WLO262180:WLO262205 WBS262180:WBS262205 VRW262180:VRW262205 VIA262180:VIA262205 UYE262180:UYE262205 UOI262180:UOI262205 UEM262180:UEM262205 TUQ262180:TUQ262205 TKU262180:TKU262205 TAY262180:TAY262205 SRC262180:SRC262205 SHG262180:SHG262205 RXK262180:RXK262205 RNO262180:RNO262205 RDS262180:RDS262205 QTW262180:QTW262205 QKA262180:QKA262205 QAE262180:QAE262205 PQI262180:PQI262205 PGM262180:PGM262205 OWQ262180:OWQ262205 OMU262180:OMU262205 OCY262180:OCY262205 NTC262180:NTC262205 NJG262180:NJG262205 MZK262180:MZK262205 MPO262180:MPO262205 MFS262180:MFS262205 LVW262180:LVW262205 LMA262180:LMA262205 LCE262180:LCE262205 KSI262180:KSI262205 KIM262180:KIM262205 JYQ262180:JYQ262205 JOU262180:JOU262205 JEY262180:JEY262205 IVC262180:IVC262205 ILG262180:ILG262205 IBK262180:IBK262205 HRO262180:HRO262205 HHS262180:HHS262205 GXW262180:GXW262205 GOA262180:GOA262205 GEE262180:GEE262205 FUI262180:FUI262205 FKM262180:FKM262205 FAQ262180:FAQ262205 EQU262180:EQU262205 EGY262180:EGY262205 DXC262180:DXC262205 DNG262180:DNG262205 DDK262180:DDK262205 CTO262180:CTO262205 CJS262180:CJS262205 BZW262180:BZW262205 BQA262180:BQA262205 BGE262180:BGE262205 AWI262180:AWI262205 AMM262180:AMM262205 ACQ262180:ACQ262205 SU262180:SU262205 IY262180:IY262205 B262180:B262205 WVK196644:WVK196669 WLO196644:WLO196669 WBS196644:WBS196669 VRW196644:VRW196669 VIA196644:VIA196669 UYE196644:UYE196669 UOI196644:UOI196669 UEM196644:UEM196669 TUQ196644:TUQ196669 TKU196644:TKU196669 TAY196644:TAY196669 SRC196644:SRC196669 SHG196644:SHG196669 RXK196644:RXK196669 RNO196644:RNO196669 RDS196644:RDS196669 QTW196644:QTW196669 QKA196644:QKA196669 QAE196644:QAE196669 PQI196644:PQI196669 PGM196644:PGM196669 OWQ196644:OWQ196669 OMU196644:OMU196669 OCY196644:OCY196669 NTC196644:NTC196669 NJG196644:NJG196669 MZK196644:MZK196669 MPO196644:MPO196669 MFS196644:MFS196669 LVW196644:LVW196669 LMA196644:LMA196669 LCE196644:LCE196669 KSI196644:KSI196669 KIM196644:KIM196669 JYQ196644:JYQ196669 JOU196644:JOU196669 JEY196644:JEY196669 IVC196644:IVC196669 ILG196644:ILG196669 IBK196644:IBK196669 HRO196644:HRO196669 HHS196644:HHS196669 GXW196644:GXW196669 GOA196644:GOA196669 GEE196644:GEE196669 FUI196644:FUI196669 FKM196644:FKM196669 FAQ196644:FAQ196669 EQU196644:EQU196669 EGY196644:EGY196669 DXC196644:DXC196669 DNG196644:DNG196669 DDK196644:DDK196669 CTO196644:CTO196669 CJS196644:CJS196669 BZW196644:BZW196669 BQA196644:BQA196669 BGE196644:BGE196669 AWI196644:AWI196669 AMM196644:AMM196669 ACQ196644:ACQ196669 SU196644:SU196669 IY196644:IY196669 B196644:B196669 WVK131108:WVK131133 WLO131108:WLO131133 WBS131108:WBS131133 VRW131108:VRW131133 VIA131108:VIA131133 UYE131108:UYE131133 UOI131108:UOI131133 UEM131108:UEM131133 TUQ131108:TUQ131133 TKU131108:TKU131133 TAY131108:TAY131133 SRC131108:SRC131133 SHG131108:SHG131133 RXK131108:RXK131133 RNO131108:RNO131133 RDS131108:RDS131133 QTW131108:QTW131133 QKA131108:QKA131133 QAE131108:QAE131133 PQI131108:PQI131133 PGM131108:PGM131133 OWQ131108:OWQ131133 OMU131108:OMU131133 OCY131108:OCY131133 NTC131108:NTC131133 NJG131108:NJG131133 MZK131108:MZK131133 MPO131108:MPO131133 MFS131108:MFS131133 LVW131108:LVW131133 LMA131108:LMA131133 LCE131108:LCE131133 KSI131108:KSI131133 KIM131108:KIM131133 JYQ131108:JYQ131133 JOU131108:JOU131133 JEY131108:JEY131133 IVC131108:IVC131133 ILG131108:ILG131133 IBK131108:IBK131133 HRO131108:HRO131133 HHS131108:HHS131133 GXW131108:GXW131133 GOA131108:GOA131133 GEE131108:GEE131133 FUI131108:FUI131133 FKM131108:FKM131133 FAQ131108:FAQ131133 EQU131108:EQU131133 EGY131108:EGY131133 DXC131108:DXC131133 DNG131108:DNG131133 DDK131108:DDK131133 CTO131108:CTO131133 CJS131108:CJS131133 BZW131108:BZW131133 BQA131108:BQA131133 BGE131108:BGE131133 AWI131108:AWI131133 AMM131108:AMM131133 ACQ131108:ACQ131133 SU131108:SU131133 IY131108:IY131133 B131108:B131133 WVK65572:WVK65597 WLO65572:WLO65597 WBS65572:WBS65597 VRW65572:VRW65597 VIA65572:VIA65597 UYE65572:UYE65597 UOI65572:UOI65597 UEM65572:UEM65597 TUQ65572:TUQ65597 TKU65572:TKU65597 TAY65572:TAY65597 SRC65572:SRC65597 SHG65572:SHG65597 RXK65572:RXK65597 RNO65572:RNO65597 RDS65572:RDS65597 QTW65572:QTW65597 QKA65572:QKA65597 QAE65572:QAE65597 PQI65572:PQI65597 PGM65572:PGM65597 OWQ65572:OWQ65597 OMU65572:OMU65597 OCY65572:OCY65597 NTC65572:NTC65597 NJG65572:NJG65597 MZK65572:MZK65597 MPO65572:MPO65597 MFS65572:MFS65597 LVW65572:LVW65597 LMA65572:LMA65597 LCE65572:LCE65597 KSI65572:KSI65597 KIM65572:KIM65597 JYQ65572:JYQ65597 JOU65572:JOU65597 JEY65572:JEY65597 IVC65572:IVC65597 ILG65572:ILG65597 IBK65572:IBK65597 HRO65572:HRO65597 HHS65572:HHS65597 GXW65572:GXW65597 GOA65572:GOA65597 GEE65572:GEE65597 FUI65572:FUI65597 FKM65572:FKM65597 FAQ65572:FAQ65597 EQU65572:EQU65597 EGY65572:EGY65597 DXC65572:DXC65597 DNG65572:DNG65597 DDK65572:DDK65597 CTO65572:CTO65597 CJS65572:CJS65597 BZW65572:BZW65597 BQA65572:BQA65597 BGE65572:BGE65597 AWI65572:AWI65597 AMM65572:AMM65597 ACQ65572:ACQ65597 SU65572:SU65597 IY65572:IY65597 B65572:B65597 WVK40:WVK65 WLO40:WLO65 WBS40:WBS65 VRW40:VRW65 VIA40:VIA65 UYE40:UYE65 UOI40:UOI65 UEM40:UEM65 TUQ40:TUQ65 TKU40:TKU65 TAY40:TAY65 SRC40:SRC65 SHG40:SHG65 RXK40:RXK65 RNO40:RNO65 RDS40:RDS65 QTW40:QTW65 QKA40:QKA65 QAE40:QAE65 PQI40:PQI65 PGM40:PGM65 OWQ40:OWQ65 OMU40:OMU65 OCY40:OCY65 NTC40:NTC65 NJG40:NJG65 MZK40:MZK65 MPO40:MPO65 MFS40:MFS65 LVW40:LVW65 LMA40:LMA65 LCE40:LCE65 KSI40:KSI65 KIM40:KIM65 JYQ40:JYQ65 JOU40:JOU65 JEY40:JEY65 IVC40:IVC65 ILG40:ILG65 IBK40:IBK65 HRO40:HRO65 HHS40:HHS65 GXW40:GXW65 GOA40:GOA65 GEE40:GEE65 FUI40:FUI65 FKM40:FKM65 FAQ40:FAQ65 EQU40:EQU65 EGY40:EGY65 DXC40:DXC65 DNG40:DNG65 DDK40:DDK65 CTO40:CTO65 CJS40:CJS65 BZW40:BZW65 BQA40:BQA65 BGE40:BGE65 AWI40:AWI65 AMM40:AMM65 ACQ40:ACQ65 SU40:SU65" xr:uid="{00000000-0002-0000-0000-000001000000}">
      <formula1>$N$130:$N$158</formula1>
    </dataValidation>
    <dataValidation type="list" allowBlank="1" showInputMessage="1" showErrorMessage="1" sqref="C983076:D983101 WVL983076:WVL983101 SV40:SV65 ACR40:ACR65 AMN40:AMN65 AWJ40:AWJ65 BGF40:BGF65 BQB40:BQB65 BZX40:BZX65 CJT40:CJT65 CTP40:CTP65 DDL40:DDL65 DNH40:DNH65 DXD40:DXD65 EGZ40:EGZ65 EQV40:EQV65 FAR40:FAR65 FKN40:FKN65 FUJ40:FUJ65 GEF40:GEF65 GOB40:GOB65 GXX40:GXX65 HHT40:HHT65 HRP40:HRP65 IBL40:IBL65 ILH40:ILH65 IVD40:IVD65 JEZ40:JEZ65 JOV40:JOV65 JYR40:JYR65 KIN40:KIN65 KSJ40:KSJ65 LCF40:LCF65 LMB40:LMB65 LVX40:LVX65 MFT40:MFT65 MPP40:MPP65 MZL40:MZL65 NJH40:NJH65 NTD40:NTD65 OCZ40:OCZ65 OMV40:OMV65 OWR40:OWR65 PGN40:PGN65 PQJ40:PQJ65 QAF40:QAF65 QKB40:QKB65 QTX40:QTX65 RDT40:RDT65 RNP40:RNP65 RXL40:RXL65 SHH40:SHH65 SRD40:SRD65 TAZ40:TAZ65 TKV40:TKV65 TUR40:TUR65 UEN40:UEN65 UOJ40:UOJ65 UYF40:UYF65 VIB40:VIB65 VRX40:VRX65 WBT40:WBT65 WLP40:WLP65 WVL40:WVL65 IZ40:IZ65 IZ65572:IZ65597 SV65572:SV65597 ACR65572:ACR65597 AMN65572:AMN65597 AWJ65572:AWJ65597 BGF65572:BGF65597 BQB65572:BQB65597 BZX65572:BZX65597 CJT65572:CJT65597 CTP65572:CTP65597 DDL65572:DDL65597 DNH65572:DNH65597 DXD65572:DXD65597 EGZ65572:EGZ65597 EQV65572:EQV65597 FAR65572:FAR65597 FKN65572:FKN65597 FUJ65572:FUJ65597 GEF65572:GEF65597 GOB65572:GOB65597 GXX65572:GXX65597 HHT65572:HHT65597 HRP65572:HRP65597 IBL65572:IBL65597 ILH65572:ILH65597 IVD65572:IVD65597 JEZ65572:JEZ65597 JOV65572:JOV65597 JYR65572:JYR65597 KIN65572:KIN65597 KSJ65572:KSJ65597 LCF65572:LCF65597 LMB65572:LMB65597 LVX65572:LVX65597 MFT65572:MFT65597 MPP65572:MPP65597 MZL65572:MZL65597 NJH65572:NJH65597 NTD65572:NTD65597 OCZ65572:OCZ65597 OMV65572:OMV65597 OWR65572:OWR65597 PGN65572:PGN65597 PQJ65572:PQJ65597 QAF65572:QAF65597 QKB65572:QKB65597 QTX65572:QTX65597 RDT65572:RDT65597 RNP65572:RNP65597 RXL65572:RXL65597 SHH65572:SHH65597 SRD65572:SRD65597 TAZ65572:TAZ65597 TKV65572:TKV65597 TUR65572:TUR65597 UEN65572:UEN65597 UOJ65572:UOJ65597 UYF65572:UYF65597 VIB65572:VIB65597 VRX65572:VRX65597 WBT65572:WBT65597 WLP65572:WLP65597 WVL65572:WVL65597 C65572:D65597 IZ131108:IZ131133 SV131108:SV131133 ACR131108:ACR131133 AMN131108:AMN131133 AWJ131108:AWJ131133 BGF131108:BGF131133 BQB131108:BQB131133 BZX131108:BZX131133 CJT131108:CJT131133 CTP131108:CTP131133 DDL131108:DDL131133 DNH131108:DNH131133 DXD131108:DXD131133 EGZ131108:EGZ131133 EQV131108:EQV131133 FAR131108:FAR131133 FKN131108:FKN131133 FUJ131108:FUJ131133 GEF131108:GEF131133 GOB131108:GOB131133 GXX131108:GXX131133 HHT131108:HHT131133 HRP131108:HRP131133 IBL131108:IBL131133 ILH131108:ILH131133 IVD131108:IVD131133 JEZ131108:JEZ131133 JOV131108:JOV131133 JYR131108:JYR131133 KIN131108:KIN131133 KSJ131108:KSJ131133 LCF131108:LCF131133 LMB131108:LMB131133 LVX131108:LVX131133 MFT131108:MFT131133 MPP131108:MPP131133 MZL131108:MZL131133 NJH131108:NJH131133 NTD131108:NTD131133 OCZ131108:OCZ131133 OMV131108:OMV131133 OWR131108:OWR131133 PGN131108:PGN131133 PQJ131108:PQJ131133 QAF131108:QAF131133 QKB131108:QKB131133 QTX131108:QTX131133 RDT131108:RDT131133 RNP131108:RNP131133 RXL131108:RXL131133 SHH131108:SHH131133 SRD131108:SRD131133 TAZ131108:TAZ131133 TKV131108:TKV131133 TUR131108:TUR131133 UEN131108:UEN131133 UOJ131108:UOJ131133 UYF131108:UYF131133 VIB131108:VIB131133 VRX131108:VRX131133 WBT131108:WBT131133 WLP131108:WLP131133 WVL131108:WVL131133 C131108:D131133 IZ196644:IZ196669 SV196644:SV196669 ACR196644:ACR196669 AMN196644:AMN196669 AWJ196644:AWJ196669 BGF196644:BGF196669 BQB196644:BQB196669 BZX196644:BZX196669 CJT196644:CJT196669 CTP196644:CTP196669 DDL196644:DDL196669 DNH196644:DNH196669 DXD196644:DXD196669 EGZ196644:EGZ196669 EQV196644:EQV196669 FAR196644:FAR196669 FKN196644:FKN196669 FUJ196644:FUJ196669 GEF196644:GEF196669 GOB196644:GOB196669 GXX196644:GXX196669 HHT196644:HHT196669 HRP196644:HRP196669 IBL196644:IBL196669 ILH196644:ILH196669 IVD196644:IVD196669 JEZ196644:JEZ196669 JOV196644:JOV196669 JYR196644:JYR196669 KIN196644:KIN196669 KSJ196644:KSJ196669 LCF196644:LCF196669 LMB196644:LMB196669 LVX196644:LVX196669 MFT196644:MFT196669 MPP196644:MPP196669 MZL196644:MZL196669 NJH196644:NJH196669 NTD196644:NTD196669 OCZ196644:OCZ196669 OMV196644:OMV196669 OWR196644:OWR196669 PGN196644:PGN196669 PQJ196644:PQJ196669 QAF196644:QAF196669 QKB196644:QKB196669 QTX196644:QTX196669 RDT196644:RDT196669 RNP196644:RNP196669 RXL196644:RXL196669 SHH196644:SHH196669 SRD196644:SRD196669 TAZ196644:TAZ196669 TKV196644:TKV196669 TUR196644:TUR196669 UEN196644:UEN196669 UOJ196644:UOJ196669 UYF196644:UYF196669 VIB196644:VIB196669 VRX196644:VRX196669 WBT196644:WBT196669 WLP196644:WLP196669 WVL196644:WVL196669 C196644:D196669 IZ262180:IZ262205 SV262180:SV262205 ACR262180:ACR262205 AMN262180:AMN262205 AWJ262180:AWJ262205 BGF262180:BGF262205 BQB262180:BQB262205 BZX262180:BZX262205 CJT262180:CJT262205 CTP262180:CTP262205 DDL262180:DDL262205 DNH262180:DNH262205 DXD262180:DXD262205 EGZ262180:EGZ262205 EQV262180:EQV262205 FAR262180:FAR262205 FKN262180:FKN262205 FUJ262180:FUJ262205 GEF262180:GEF262205 GOB262180:GOB262205 GXX262180:GXX262205 HHT262180:HHT262205 HRP262180:HRP262205 IBL262180:IBL262205 ILH262180:ILH262205 IVD262180:IVD262205 JEZ262180:JEZ262205 JOV262180:JOV262205 JYR262180:JYR262205 KIN262180:KIN262205 KSJ262180:KSJ262205 LCF262180:LCF262205 LMB262180:LMB262205 LVX262180:LVX262205 MFT262180:MFT262205 MPP262180:MPP262205 MZL262180:MZL262205 NJH262180:NJH262205 NTD262180:NTD262205 OCZ262180:OCZ262205 OMV262180:OMV262205 OWR262180:OWR262205 PGN262180:PGN262205 PQJ262180:PQJ262205 QAF262180:QAF262205 QKB262180:QKB262205 QTX262180:QTX262205 RDT262180:RDT262205 RNP262180:RNP262205 RXL262180:RXL262205 SHH262180:SHH262205 SRD262180:SRD262205 TAZ262180:TAZ262205 TKV262180:TKV262205 TUR262180:TUR262205 UEN262180:UEN262205 UOJ262180:UOJ262205 UYF262180:UYF262205 VIB262180:VIB262205 VRX262180:VRX262205 WBT262180:WBT262205 WLP262180:WLP262205 WVL262180:WVL262205 C262180:D262205 IZ327716:IZ327741 SV327716:SV327741 ACR327716:ACR327741 AMN327716:AMN327741 AWJ327716:AWJ327741 BGF327716:BGF327741 BQB327716:BQB327741 BZX327716:BZX327741 CJT327716:CJT327741 CTP327716:CTP327741 DDL327716:DDL327741 DNH327716:DNH327741 DXD327716:DXD327741 EGZ327716:EGZ327741 EQV327716:EQV327741 FAR327716:FAR327741 FKN327716:FKN327741 FUJ327716:FUJ327741 GEF327716:GEF327741 GOB327716:GOB327741 GXX327716:GXX327741 HHT327716:HHT327741 HRP327716:HRP327741 IBL327716:IBL327741 ILH327716:ILH327741 IVD327716:IVD327741 JEZ327716:JEZ327741 JOV327716:JOV327741 JYR327716:JYR327741 KIN327716:KIN327741 KSJ327716:KSJ327741 LCF327716:LCF327741 LMB327716:LMB327741 LVX327716:LVX327741 MFT327716:MFT327741 MPP327716:MPP327741 MZL327716:MZL327741 NJH327716:NJH327741 NTD327716:NTD327741 OCZ327716:OCZ327741 OMV327716:OMV327741 OWR327716:OWR327741 PGN327716:PGN327741 PQJ327716:PQJ327741 QAF327716:QAF327741 QKB327716:QKB327741 QTX327716:QTX327741 RDT327716:RDT327741 RNP327716:RNP327741 RXL327716:RXL327741 SHH327716:SHH327741 SRD327716:SRD327741 TAZ327716:TAZ327741 TKV327716:TKV327741 TUR327716:TUR327741 UEN327716:UEN327741 UOJ327716:UOJ327741 UYF327716:UYF327741 VIB327716:VIB327741 VRX327716:VRX327741 WBT327716:WBT327741 WLP327716:WLP327741 WVL327716:WVL327741 C327716:D327741 IZ393252:IZ393277 SV393252:SV393277 ACR393252:ACR393277 AMN393252:AMN393277 AWJ393252:AWJ393277 BGF393252:BGF393277 BQB393252:BQB393277 BZX393252:BZX393277 CJT393252:CJT393277 CTP393252:CTP393277 DDL393252:DDL393277 DNH393252:DNH393277 DXD393252:DXD393277 EGZ393252:EGZ393277 EQV393252:EQV393277 FAR393252:FAR393277 FKN393252:FKN393277 FUJ393252:FUJ393277 GEF393252:GEF393277 GOB393252:GOB393277 GXX393252:GXX393277 HHT393252:HHT393277 HRP393252:HRP393277 IBL393252:IBL393277 ILH393252:ILH393277 IVD393252:IVD393277 JEZ393252:JEZ393277 JOV393252:JOV393277 JYR393252:JYR393277 KIN393252:KIN393277 KSJ393252:KSJ393277 LCF393252:LCF393277 LMB393252:LMB393277 LVX393252:LVX393277 MFT393252:MFT393277 MPP393252:MPP393277 MZL393252:MZL393277 NJH393252:NJH393277 NTD393252:NTD393277 OCZ393252:OCZ393277 OMV393252:OMV393277 OWR393252:OWR393277 PGN393252:PGN393277 PQJ393252:PQJ393277 QAF393252:QAF393277 QKB393252:QKB393277 QTX393252:QTX393277 RDT393252:RDT393277 RNP393252:RNP393277 RXL393252:RXL393277 SHH393252:SHH393277 SRD393252:SRD393277 TAZ393252:TAZ393277 TKV393252:TKV393277 TUR393252:TUR393277 UEN393252:UEN393277 UOJ393252:UOJ393277 UYF393252:UYF393277 VIB393252:VIB393277 VRX393252:VRX393277 WBT393252:WBT393277 WLP393252:WLP393277 WVL393252:WVL393277 C393252:D393277 IZ458788:IZ458813 SV458788:SV458813 ACR458788:ACR458813 AMN458788:AMN458813 AWJ458788:AWJ458813 BGF458788:BGF458813 BQB458788:BQB458813 BZX458788:BZX458813 CJT458788:CJT458813 CTP458788:CTP458813 DDL458788:DDL458813 DNH458788:DNH458813 DXD458788:DXD458813 EGZ458788:EGZ458813 EQV458788:EQV458813 FAR458788:FAR458813 FKN458788:FKN458813 FUJ458788:FUJ458813 GEF458788:GEF458813 GOB458788:GOB458813 GXX458788:GXX458813 HHT458788:HHT458813 HRP458788:HRP458813 IBL458788:IBL458813 ILH458788:ILH458813 IVD458788:IVD458813 JEZ458788:JEZ458813 JOV458788:JOV458813 JYR458788:JYR458813 KIN458788:KIN458813 KSJ458788:KSJ458813 LCF458788:LCF458813 LMB458788:LMB458813 LVX458788:LVX458813 MFT458788:MFT458813 MPP458788:MPP458813 MZL458788:MZL458813 NJH458788:NJH458813 NTD458788:NTD458813 OCZ458788:OCZ458813 OMV458788:OMV458813 OWR458788:OWR458813 PGN458788:PGN458813 PQJ458788:PQJ458813 QAF458788:QAF458813 QKB458788:QKB458813 QTX458788:QTX458813 RDT458788:RDT458813 RNP458788:RNP458813 RXL458788:RXL458813 SHH458788:SHH458813 SRD458788:SRD458813 TAZ458788:TAZ458813 TKV458788:TKV458813 TUR458788:TUR458813 UEN458788:UEN458813 UOJ458788:UOJ458813 UYF458788:UYF458813 VIB458788:VIB458813 VRX458788:VRX458813 WBT458788:WBT458813 WLP458788:WLP458813 WVL458788:WVL458813 C458788:D458813 IZ524324:IZ524349 SV524324:SV524349 ACR524324:ACR524349 AMN524324:AMN524349 AWJ524324:AWJ524349 BGF524324:BGF524349 BQB524324:BQB524349 BZX524324:BZX524349 CJT524324:CJT524349 CTP524324:CTP524349 DDL524324:DDL524349 DNH524324:DNH524349 DXD524324:DXD524349 EGZ524324:EGZ524349 EQV524324:EQV524349 FAR524324:FAR524349 FKN524324:FKN524349 FUJ524324:FUJ524349 GEF524324:GEF524349 GOB524324:GOB524349 GXX524324:GXX524349 HHT524324:HHT524349 HRP524324:HRP524349 IBL524324:IBL524349 ILH524324:ILH524349 IVD524324:IVD524349 JEZ524324:JEZ524349 JOV524324:JOV524349 JYR524324:JYR524349 KIN524324:KIN524349 KSJ524324:KSJ524349 LCF524324:LCF524349 LMB524324:LMB524349 LVX524324:LVX524349 MFT524324:MFT524349 MPP524324:MPP524349 MZL524324:MZL524349 NJH524324:NJH524349 NTD524324:NTD524349 OCZ524324:OCZ524349 OMV524324:OMV524349 OWR524324:OWR524349 PGN524324:PGN524349 PQJ524324:PQJ524349 QAF524324:QAF524349 QKB524324:QKB524349 QTX524324:QTX524349 RDT524324:RDT524349 RNP524324:RNP524349 RXL524324:RXL524349 SHH524324:SHH524349 SRD524324:SRD524349 TAZ524324:TAZ524349 TKV524324:TKV524349 TUR524324:TUR524349 UEN524324:UEN524349 UOJ524324:UOJ524349 UYF524324:UYF524349 VIB524324:VIB524349 VRX524324:VRX524349 WBT524324:WBT524349 WLP524324:WLP524349 WVL524324:WVL524349 C524324:D524349 IZ589860:IZ589885 SV589860:SV589885 ACR589860:ACR589885 AMN589860:AMN589885 AWJ589860:AWJ589885 BGF589860:BGF589885 BQB589860:BQB589885 BZX589860:BZX589885 CJT589860:CJT589885 CTP589860:CTP589885 DDL589860:DDL589885 DNH589860:DNH589885 DXD589860:DXD589885 EGZ589860:EGZ589885 EQV589860:EQV589885 FAR589860:FAR589885 FKN589860:FKN589885 FUJ589860:FUJ589885 GEF589860:GEF589885 GOB589860:GOB589885 GXX589860:GXX589885 HHT589860:HHT589885 HRP589860:HRP589885 IBL589860:IBL589885 ILH589860:ILH589885 IVD589860:IVD589885 JEZ589860:JEZ589885 JOV589860:JOV589885 JYR589860:JYR589885 KIN589860:KIN589885 KSJ589860:KSJ589885 LCF589860:LCF589885 LMB589860:LMB589885 LVX589860:LVX589885 MFT589860:MFT589885 MPP589860:MPP589885 MZL589860:MZL589885 NJH589860:NJH589885 NTD589860:NTD589885 OCZ589860:OCZ589885 OMV589860:OMV589885 OWR589860:OWR589885 PGN589860:PGN589885 PQJ589860:PQJ589885 QAF589860:QAF589885 QKB589860:QKB589885 QTX589860:QTX589885 RDT589860:RDT589885 RNP589860:RNP589885 RXL589860:RXL589885 SHH589860:SHH589885 SRD589860:SRD589885 TAZ589860:TAZ589885 TKV589860:TKV589885 TUR589860:TUR589885 UEN589860:UEN589885 UOJ589860:UOJ589885 UYF589860:UYF589885 VIB589860:VIB589885 VRX589860:VRX589885 WBT589860:WBT589885 WLP589860:WLP589885 WVL589860:WVL589885 C589860:D589885 IZ655396:IZ655421 SV655396:SV655421 ACR655396:ACR655421 AMN655396:AMN655421 AWJ655396:AWJ655421 BGF655396:BGF655421 BQB655396:BQB655421 BZX655396:BZX655421 CJT655396:CJT655421 CTP655396:CTP655421 DDL655396:DDL655421 DNH655396:DNH655421 DXD655396:DXD655421 EGZ655396:EGZ655421 EQV655396:EQV655421 FAR655396:FAR655421 FKN655396:FKN655421 FUJ655396:FUJ655421 GEF655396:GEF655421 GOB655396:GOB655421 GXX655396:GXX655421 HHT655396:HHT655421 HRP655396:HRP655421 IBL655396:IBL655421 ILH655396:ILH655421 IVD655396:IVD655421 JEZ655396:JEZ655421 JOV655396:JOV655421 JYR655396:JYR655421 KIN655396:KIN655421 KSJ655396:KSJ655421 LCF655396:LCF655421 LMB655396:LMB655421 LVX655396:LVX655421 MFT655396:MFT655421 MPP655396:MPP655421 MZL655396:MZL655421 NJH655396:NJH655421 NTD655396:NTD655421 OCZ655396:OCZ655421 OMV655396:OMV655421 OWR655396:OWR655421 PGN655396:PGN655421 PQJ655396:PQJ655421 QAF655396:QAF655421 QKB655396:QKB655421 QTX655396:QTX655421 RDT655396:RDT655421 RNP655396:RNP655421 RXL655396:RXL655421 SHH655396:SHH655421 SRD655396:SRD655421 TAZ655396:TAZ655421 TKV655396:TKV655421 TUR655396:TUR655421 UEN655396:UEN655421 UOJ655396:UOJ655421 UYF655396:UYF655421 VIB655396:VIB655421 VRX655396:VRX655421 WBT655396:WBT655421 WLP655396:WLP655421 WVL655396:WVL655421 C655396:D655421 IZ720932:IZ720957 SV720932:SV720957 ACR720932:ACR720957 AMN720932:AMN720957 AWJ720932:AWJ720957 BGF720932:BGF720957 BQB720932:BQB720957 BZX720932:BZX720957 CJT720932:CJT720957 CTP720932:CTP720957 DDL720932:DDL720957 DNH720932:DNH720957 DXD720932:DXD720957 EGZ720932:EGZ720957 EQV720932:EQV720957 FAR720932:FAR720957 FKN720932:FKN720957 FUJ720932:FUJ720957 GEF720932:GEF720957 GOB720932:GOB720957 GXX720932:GXX720957 HHT720932:HHT720957 HRP720932:HRP720957 IBL720932:IBL720957 ILH720932:ILH720957 IVD720932:IVD720957 JEZ720932:JEZ720957 JOV720932:JOV720957 JYR720932:JYR720957 KIN720932:KIN720957 KSJ720932:KSJ720957 LCF720932:LCF720957 LMB720932:LMB720957 LVX720932:LVX720957 MFT720932:MFT720957 MPP720932:MPP720957 MZL720932:MZL720957 NJH720932:NJH720957 NTD720932:NTD720957 OCZ720932:OCZ720957 OMV720932:OMV720957 OWR720932:OWR720957 PGN720932:PGN720957 PQJ720932:PQJ720957 QAF720932:QAF720957 QKB720932:QKB720957 QTX720932:QTX720957 RDT720932:RDT720957 RNP720932:RNP720957 RXL720932:RXL720957 SHH720932:SHH720957 SRD720932:SRD720957 TAZ720932:TAZ720957 TKV720932:TKV720957 TUR720932:TUR720957 UEN720932:UEN720957 UOJ720932:UOJ720957 UYF720932:UYF720957 VIB720932:VIB720957 VRX720932:VRX720957 WBT720932:WBT720957 WLP720932:WLP720957 WVL720932:WVL720957 C720932:D720957 IZ786468:IZ786493 SV786468:SV786493 ACR786468:ACR786493 AMN786468:AMN786493 AWJ786468:AWJ786493 BGF786468:BGF786493 BQB786468:BQB786493 BZX786468:BZX786493 CJT786468:CJT786493 CTP786468:CTP786493 DDL786468:DDL786493 DNH786468:DNH786493 DXD786468:DXD786493 EGZ786468:EGZ786493 EQV786468:EQV786493 FAR786468:FAR786493 FKN786468:FKN786493 FUJ786468:FUJ786493 GEF786468:GEF786493 GOB786468:GOB786493 GXX786468:GXX786493 HHT786468:HHT786493 HRP786468:HRP786493 IBL786468:IBL786493 ILH786468:ILH786493 IVD786468:IVD786493 JEZ786468:JEZ786493 JOV786468:JOV786493 JYR786468:JYR786493 KIN786468:KIN786493 KSJ786468:KSJ786493 LCF786468:LCF786493 LMB786468:LMB786493 LVX786468:LVX786493 MFT786468:MFT786493 MPP786468:MPP786493 MZL786468:MZL786493 NJH786468:NJH786493 NTD786468:NTD786493 OCZ786468:OCZ786493 OMV786468:OMV786493 OWR786468:OWR786493 PGN786468:PGN786493 PQJ786468:PQJ786493 QAF786468:QAF786493 QKB786468:QKB786493 QTX786468:QTX786493 RDT786468:RDT786493 RNP786468:RNP786493 RXL786468:RXL786493 SHH786468:SHH786493 SRD786468:SRD786493 TAZ786468:TAZ786493 TKV786468:TKV786493 TUR786468:TUR786493 UEN786468:UEN786493 UOJ786468:UOJ786493 UYF786468:UYF786493 VIB786468:VIB786493 VRX786468:VRX786493 WBT786468:WBT786493 WLP786468:WLP786493 WVL786468:WVL786493 C786468:D786493 IZ852004:IZ852029 SV852004:SV852029 ACR852004:ACR852029 AMN852004:AMN852029 AWJ852004:AWJ852029 BGF852004:BGF852029 BQB852004:BQB852029 BZX852004:BZX852029 CJT852004:CJT852029 CTP852004:CTP852029 DDL852004:DDL852029 DNH852004:DNH852029 DXD852004:DXD852029 EGZ852004:EGZ852029 EQV852004:EQV852029 FAR852004:FAR852029 FKN852004:FKN852029 FUJ852004:FUJ852029 GEF852004:GEF852029 GOB852004:GOB852029 GXX852004:GXX852029 HHT852004:HHT852029 HRP852004:HRP852029 IBL852004:IBL852029 ILH852004:ILH852029 IVD852004:IVD852029 JEZ852004:JEZ852029 JOV852004:JOV852029 JYR852004:JYR852029 KIN852004:KIN852029 KSJ852004:KSJ852029 LCF852004:LCF852029 LMB852004:LMB852029 LVX852004:LVX852029 MFT852004:MFT852029 MPP852004:MPP852029 MZL852004:MZL852029 NJH852004:NJH852029 NTD852004:NTD852029 OCZ852004:OCZ852029 OMV852004:OMV852029 OWR852004:OWR852029 PGN852004:PGN852029 PQJ852004:PQJ852029 QAF852004:QAF852029 QKB852004:QKB852029 QTX852004:QTX852029 RDT852004:RDT852029 RNP852004:RNP852029 RXL852004:RXL852029 SHH852004:SHH852029 SRD852004:SRD852029 TAZ852004:TAZ852029 TKV852004:TKV852029 TUR852004:TUR852029 UEN852004:UEN852029 UOJ852004:UOJ852029 UYF852004:UYF852029 VIB852004:VIB852029 VRX852004:VRX852029 WBT852004:WBT852029 WLP852004:WLP852029 WVL852004:WVL852029 C852004:D852029 IZ917540:IZ917565 SV917540:SV917565 ACR917540:ACR917565 AMN917540:AMN917565 AWJ917540:AWJ917565 BGF917540:BGF917565 BQB917540:BQB917565 BZX917540:BZX917565 CJT917540:CJT917565 CTP917540:CTP917565 DDL917540:DDL917565 DNH917540:DNH917565 DXD917540:DXD917565 EGZ917540:EGZ917565 EQV917540:EQV917565 FAR917540:FAR917565 FKN917540:FKN917565 FUJ917540:FUJ917565 GEF917540:GEF917565 GOB917540:GOB917565 GXX917540:GXX917565 HHT917540:HHT917565 HRP917540:HRP917565 IBL917540:IBL917565 ILH917540:ILH917565 IVD917540:IVD917565 JEZ917540:JEZ917565 JOV917540:JOV917565 JYR917540:JYR917565 KIN917540:KIN917565 KSJ917540:KSJ917565 LCF917540:LCF917565 LMB917540:LMB917565 LVX917540:LVX917565 MFT917540:MFT917565 MPP917540:MPP917565 MZL917540:MZL917565 NJH917540:NJH917565 NTD917540:NTD917565 OCZ917540:OCZ917565 OMV917540:OMV917565 OWR917540:OWR917565 PGN917540:PGN917565 PQJ917540:PQJ917565 QAF917540:QAF917565 QKB917540:QKB917565 QTX917540:QTX917565 RDT917540:RDT917565 RNP917540:RNP917565 RXL917540:RXL917565 SHH917540:SHH917565 SRD917540:SRD917565 TAZ917540:TAZ917565 TKV917540:TKV917565 TUR917540:TUR917565 UEN917540:UEN917565 UOJ917540:UOJ917565 UYF917540:UYF917565 VIB917540:VIB917565 VRX917540:VRX917565 WBT917540:WBT917565 WLP917540:WLP917565 WVL917540:WVL917565 C917540:D917565 IZ983076:IZ983101 SV983076:SV983101 ACR983076:ACR983101 AMN983076:AMN983101 AWJ983076:AWJ983101 BGF983076:BGF983101 BQB983076:BQB983101 BZX983076:BZX983101 CJT983076:CJT983101 CTP983076:CTP983101 DDL983076:DDL983101 DNH983076:DNH983101 DXD983076:DXD983101 EGZ983076:EGZ983101 EQV983076:EQV983101 FAR983076:FAR983101 FKN983076:FKN983101 FUJ983076:FUJ983101 GEF983076:GEF983101 GOB983076:GOB983101 GXX983076:GXX983101 HHT983076:HHT983101 HRP983076:HRP983101 IBL983076:IBL983101 ILH983076:ILH983101 IVD983076:IVD983101 JEZ983076:JEZ983101 JOV983076:JOV983101 JYR983076:JYR983101 KIN983076:KIN983101 KSJ983076:KSJ983101 LCF983076:LCF983101 LMB983076:LMB983101 LVX983076:LVX983101 MFT983076:MFT983101 MPP983076:MPP983101 MZL983076:MZL983101 NJH983076:NJH983101 NTD983076:NTD983101 OCZ983076:OCZ983101 OMV983076:OMV983101 OWR983076:OWR983101 PGN983076:PGN983101 PQJ983076:PQJ983101 QAF983076:QAF983101 QKB983076:QKB983101 QTX983076:QTX983101 RDT983076:RDT983101 RNP983076:RNP983101 RXL983076:RXL983101 SHH983076:SHH983101 SRD983076:SRD983101 TAZ983076:TAZ983101 TKV983076:TKV983101 TUR983076:TUR983101 UEN983076:UEN983101 UOJ983076:UOJ983101 UYF983076:UYF983101 VIB983076:VIB983101 VRX983076:VRX983101 WBT983076:WBT983101 WLP983076:WLP983101 C40:C65" xr:uid="{00000000-0002-0000-0000-000002000000}">
      <formula1>$L$130:$L$158</formula1>
    </dataValidation>
    <dataValidation type="list" allowBlank="1" showInputMessage="1" showErrorMessage="1" sqref="IY16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B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B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B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B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B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B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B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B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B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B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B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B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B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B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B65547 WVK16 WLO16 WBS16 VRW16 VIA16 UYE16 UOI16 UEM16 TUQ16 TKU16 TAY16 SRC16 SHG16 RXK16 RNO16 RDS16 QTW16 QKA16 QAE16 PQI16 PGM16 OWQ16 OMU16 OCY16 NTC16 NJG16 MZK16 MPO16 MFS16 LVW16 LMA16 LCE16 KSI16 KIM16 JYQ16 JOU16 JEY16 IVC16 ILG16 IBK16 HRO16 HHS16 GXW16 GOA16 GEE16 FUI16 FKM16 FAQ16 EQU16 EGY16 DXC16 DNG16 DDK16 CTO16 CJS16 BZW16 BQA16 BGE16 AWI16 AMM16 ACQ16 SU16" xr:uid="{00000000-0002-0000-0000-000000000000}">
      <formula1>$N$88:$N$106</formula1>
    </dataValidation>
    <dataValidation type="list" allowBlank="1" showInputMessage="1" showErrorMessage="1" sqref="IY17:IY21 WVK983052:WVK983056 WLO983052:WLO983056 WBS983052:WBS983056 VRW983052:VRW983056 VIA983052:VIA983056 UYE983052:UYE983056 UOI983052:UOI983056 UEM983052:UEM983056 TUQ983052:TUQ983056 TKU983052:TKU983056 TAY983052:TAY983056 SRC983052:SRC983056 SHG983052:SHG983056 RXK983052:RXK983056 RNO983052:RNO983056 RDS983052:RDS983056 QTW983052:QTW983056 QKA983052:QKA983056 QAE983052:QAE983056 PQI983052:PQI983056 PGM983052:PGM983056 OWQ983052:OWQ983056 OMU983052:OMU983056 OCY983052:OCY983056 NTC983052:NTC983056 NJG983052:NJG983056 MZK983052:MZK983056 MPO983052:MPO983056 MFS983052:MFS983056 LVW983052:LVW983056 LMA983052:LMA983056 LCE983052:LCE983056 KSI983052:KSI983056 KIM983052:KIM983056 JYQ983052:JYQ983056 JOU983052:JOU983056 JEY983052:JEY983056 IVC983052:IVC983056 ILG983052:ILG983056 IBK983052:IBK983056 HRO983052:HRO983056 HHS983052:HHS983056 GXW983052:GXW983056 GOA983052:GOA983056 GEE983052:GEE983056 FUI983052:FUI983056 FKM983052:FKM983056 FAQ983052:FAQ983056 EQU983052:EQU983056 EGY983052:EGY983056 DXC983052:DXC983056 DNG983052:DNG983056 DDK983052:DDK983056 CTO983052:CTO983056 CJS983052:CJS983056 BZW983052:BZW983056 BQA983052:BQA983056 BGE983052:BGE983056 AWI983052:AWI983056 AMM983052:AMM983056 ACQ983052:ACQ983056 SU983052:SU983056 IY983052:IY983056 B983052:B983056 WVK917516:WVK917520 WLO917516:WLO917520 WBS917516:WBS917520 VRW917516:VRW917520 VIA917516:VIA917520 UYE917516:UYE917520 UOI917516:UOI917520 UEM917516:UEM917520 TUQ917516:TUQ917520 TKU917516:TKU917520 TAY917516:TAY917520 SRC917516:SRC917520 SHG917516:SHG917520 RXK917516:RXK917520 RNO917516:RNO917520 RDS917516:RDS917520 QTW917516:QTW917520 QKA917516:QKA917520 QAE917516:QAE917520 PQI917516:PQI917520 PGM917516:PGM917520 OWQ917516:OWQ917520 OMU917516:OMU917520 OCY917516:OCY917520 NTC917516:NTC917520 NJG917516:NJG917520 MZK917516:MZK917520 MPO917516:MPO917520 MFS917516:MFS917520 LVW917516:LVW917520 LMA917516:LMA917520 LCE917516:LCE917520 KSI917516:KSI917520 KIM917516:KIM917520 JYQ917516:JYQ917520 JOU917516:JOU917520 JEY917516:JEY917520 IVC917516:IVC917520 ILG917516:ILG917520 IBK917516:IBK917520 HRO917516:HRO917520 HHS917516:HHS917520 GXW917516:GXW917520 GOA917516:GOA917520 GEE917516:GEE917520 FUI917516:FUI917520 FKM917516:FKM917520 FAQ917516:FAQ917520 EQU917516:EQU917520 EGY917516:EGY917520 DXC917516:DXC917520 DNG917516:DNG917520 DDK917516:DDK917520 CTO917516:CTO917520 CJS917516:CJS917520 BZW917516:BZW917520 BQA917516:BQA917520 BGE917516:BGE917520 AWI917516:AWI917520 AMM917516:AMM917520 ACQ917516:ACQ917520 SU917516:SU917520 IY917516:IY917520 B917516:B917520 WVK851980:WVK851984 WLO851980:WLO851984 WBS851980:WBS851984 VRW851980:VRW851984 VIA851980:VIA851984 UYE851980:UYE851984 UOI851980:UOI851984 UEM851980:UEM851984 TUQ851980:TUQ851984 TKU851980:TKU851984 TAY851980:TAY851984 SRC851980:SRC851984 SHG851980:SHG851984 RXK851980:RXK851984 RNO851980:RNO851984 RDS851980:RDS851984 QTW851980:QTW851984 QKA851980:QKA851984 QAE851980:QAE851984 PQI851980:PQI851984 PGM851980:PGM851984 OWQ851980:OWQ851984 OMU851980:OMU851984 OCY851980:OCY851984 NTC851980:NTC851984 NJG851980:NJG851984 MZK851980:MZK851984 MPO851980:MPO851984 MFS851980:MFS851984 LVW851980:LVW851984 LMA851980:LMA851984 LCE851980:LCE851984 KSI851980:KSI851984 KIM851980:KIM851984 JYQ851980:JYQ851984 JOU851980:JOU851984 JEY851980:JEY851984 IVC851980:IVC851984 ILG851980:ILG851984 IBK851980:IBK851984 HRO851980:HRO851984 HHS851980:HHS851984 GXW851980:GXW851984 GOA851980:GOA851984 GEE851980:GEE851984 FUI851980:FUI851984 FKM851980:FKM851984 FAQ851980:FAQ851984 EQU851980:EQU851984 EGY851980:EGY851984 DXC851980:DXC851984 DNG851980:DNG851984 DDK851980:DDK851984 CTO851980:CTO851984 CJS851980:CJS851984 BZW851980:BZW851984 BQA851980:BQA851984 BGE851980:BGE851984 AWI851980:AWI851984 AMM851980:AMM851984 ACQ851980:ACQ851984 SU851980:SU851984 IY851980:IY851984 B851980:B851984 WVK786444:WVK786448 WLO786444:WLO786448 WBS786444:WBS786448 VRW786444:VRW786448 VIA786444:VIA786448 UYE786444:UYE786448 UOI786444:UOI786448 UEM786444:UEM786448 TUQ786444:TUQ786448 TKU786444:TKU786448 TAY786444:TAY786448 SRC786444:SRC786448 SHG786444:SHG786448 RXK786444:RXK786448 RNO786444:RNO786448 RDS786444:RDS786448 QTW786444:QTW786448 QKA786444:QKA786448 QAE786444:QAE786448 PQI786444:PQI786448 PGM786444:PGM786448 OWQ786444:OWQ786448 OMU786444:OMU786448 OCY786444:OCY786448 NTC786444:NTC786448 NJG786444:NJG786448 MZK786444:MZK786448 MPO786444:MPO786448 MFS786444:MFS786448 LVW786444:LVW786448 LMA786444:LMA786448 LCE786444:LCE786448 KSI786444:KSI786448 KIM786444:KIM786448 JYQ786444:JYQ786448 JOU786444:JOU786448 JEY786444:JEY786448 IVC786444:IVC786448 ILG786444:ILG786448 IBK786444:IBK786448 HRO786444:HRO786448 HHS786444:HHS786448 GXW786444:GXW786448 GOA786444:GOA786448 GEE786444:GEE786448 FUI786444:FUI786448 FKM786444:FKM786448 FAQ786444:FAQ786448 EQU786444:EQU786448 EGY786444:EGY786448 DXC786444:DXC786448 DNG786444:DNG786448 DDK786444:DDK786448 CTO786444:CTO786448 CJS786444:CJS786448 BZW786444:BZW786448 BQA786444:BQA786448 BGE786444:BGE786448 AWI786444:AWI786448 AMM786444:AMM786448 ACQ786444:ACQ786448 SU786444:SU786448 IY786444:IY786448 B786444:B786448 WVK720908:WVK720912 WLO720908:WLO720912 WBS720908:WBS720912 VRW720908:VRW720912 VIA720908:VIA720912 UYE720908:UYE720912 UOI720908:UOI720912 UEM720908:UEM720912 TUQ720908:TUQ720912 TKU720908:TKU720912 TAY720908:TAY720912 SRC720908:SRC720912 SHG720908:SHG720912 RXK720908:RXK720912 RNO720908:RNO720912 RDS720908:RDS720912 QTW720908:QTW720912 QKA720908:QKA720912 QAE720908:QAE720912 PQI720908:PQI720912 PGM720908:PGM720912 OWQ720908:OWQ720912 OMU720908:OMU720912 OCY720908:OCY720912 NTC720908:NTC720912 NJG720908:NJG720912 MZK720908:MZK720912 MPO720908:MPO720912 MFS720908:MFS720912 LVW720908:LVW720912 LMA720908:LMA720912 LCE720908:LCE720912 KSI720908:KSI720912 KIM720908:KIM720912 JYQ720908:JYQ720912 JOU720908:JOU720912 JEY720908:JEY720912 IVC720908:IVC720912 ILG720908:ILG720912 IBK720908:IBK720912 HRO720908:HRO720912 HHS720908:HHS720912 GXW720908:GXW720912 GOA720908:GOA720912 GEE720908:GEE720912 FUI720908:FUI720912 FKM720908:FKM720912 FAQ720908:FAQ720912 EQU720908:EQU720912 EGY720908:EGY720912 DXC720908:DXC720912 DNG720908:DNG720912 DDK720908:DDK720912 CTO720908:CTO720912 CJS720908:CJS720912 BZW720908:BZW720912 BQA720908:BQA720912 BGE720908:BGE720912 AWI720908:AWI720912 AMM720908:AMM720912 ACQ720908:ACQ720912 SU720908:SU720912 IY720908:IY720912 B720908:B720912 WVK655372:WVK655376 WLO655372:WLO655376 WBS655372:WBS655376 VRW655372:VRW655376 VIA655372:VIA655376 UYE655372:UYE655376 UOI655372:UOI655376 UEM655372:UEM655376 TUQ655372:TUQ655376 TKU655372:TKU655376 TAY655372:TAY655376 SRC655372:SRC655376 SHG655372:SHG655376 RXK655372:RXK655376 RNO655372:RNO655376 RDS655372:RDS655376 QTW655372:QTW655376 QKA655372:QKA655376 QAE655372:QAE655376 PQI655372:PQI655376 PGM655372:PGM655376 OWQ655372:OWQ655376 OMU655372:OMU655376 OCY655372:OCY655376 NTC655372:NTC655376 NJG655372:NJG655376 MZK655372:MZK655376 MPO655372:MPO655376 MFS655372:MFS655376 LVW655372:LVW655376 LMA655372:LMA655376 LCE655372:LCE655376 KSI655372:KSI655376 KIM655372:KIM655376 JYQ655372:JYQ655376 JOU655372:JOU655376 JEY655372:JEY655376 IVC655372:IVC655376 ILG655372:ILG655376 IBK655372:IBK655376 HRO655372:HRO655376 HHS655372:HHS655376 GXW655372:GXW655376 GOA655372:GOA655376 GEE655372:GEE655376 FUI655372:FUI655376 FKM655372:FKM655376 FAQ655372:FAQ655376 EQU655372:EQU655376 EGY655372:EGY655376 DXC655372:DXC655376 DNG655372:DNG655376 DDK655372:DDK655376 CTO655372:CTO655376 CJS655372:CJS655376 BZW655372:BZW655376 BQA655372:BQA655376 BGE655372:BGE655376 AWI655372:AWI655376 AMM655372:AMM655376 ACQ655372:ACQ655376 SU655372:SU655376 IY655372:IY655376 B655372:B655376 WVK589836:WVK589840 WLO589836:WLO589840 WBS589836:WBS589840 VRW589836:VRW589840 VIA589836:VIA589840 UYE589836:UYE589840 UOI589836:UOI589840 UEM589836:UEM589840 TUQ589836:TUQ589840 TKU589836:TKU589840 TAY589836:TAY589840 SRC589836:SRC589840 SHG589836:SHG589840 RXK589836:RXK589840 RNO589836:RNO589840 RDS589836:RDS589840 QTW589836:QTW589840 QKA589836:QKA589840 QAE589836:QAE589840 PQI589836:PQI589840 PGM589836:PGM589840 OWQ589836:OWQ589840 OMU589836:OMU589840 OCY589836:OCY589840 NTC589836:NTC589840 NJG589836:NJG589840 MZK589836:MZK589840 MPO589836:MPO589840 MFS589836:MFS589840 LVW589836:LVW589840 LMA589836:LMA589840 LCE589836:LCE589840 KSI589836:KSI589840 KIM589836:KIM589840 JYQ589836:JYQ589840 JOU589836:JOU589840 JEY589836:JEY589840 IVC589836:IVC589840 ILG589836:ILG589840 IBK589836:IBK589840 HRO589836:HRO589840 HHS589836:HHS589840 GXW589836:GXW589840 GOA589836:GOA589840 GEE589836:GEE589840 FUI589836:FUI589840 FKM589836:FKM589840 FAQ589836:FAQ589840 EQU589836:EQU589840 EGY589836:EGY589840 DXC589836:DXC589840 DNG589836:DNG589840 DDK589836:DDK589840 CTO589836:CTO589840 CJS589836:CJS589840 BZW589836:BZW589840 BQA589836:BQA589840 BGE589836:BGE589840 AWI589836:AWI589840 AMM589836:AMM589840 ACQ589836:ACQ589840 SU589836:SU589840 IY589836:IY589840 B589836:B589840 WVK524300:WVK524304 WLO524300:WLO524304 WBS524300:WBS524304 VRW524300:VRW524304 VIA524300:VIA524304 UYE524300:UYE524304 UOI524300:UOI524304 UEM524300:UEM524304 TUQ524300:TUQ524304 TKU524300:TKU524304 TAY524300:TAY524304 SRC524300:SRC524304 SHG524300:SHG524304 RXK524300:RXK524304 RNO524300:RNO524304 RDS524300:RDS524304 QTW524300:QTW524304 QKA524300:QKA524304 QAE524300:QAE524304 PQI524300:PQI524304 PGM524300:PGM524304 OWQ524300:OWQ524304 OMU524300:OMU524304 OCY524300:OCY524304 NTC524300:NTC524304 NJG524300:NJG524304 MZK524300:MZK524304 MPO524300:MPO524304 MFS524300:MFS524304 LVW524300:LVW524304 LMA524300:LMA524304 LCE524300:LCE524304 KSI524300:KSI524304 KIM524300:KIM524304 JYQ524300:JYQ524304 JOU524300:JOU524304 JEY524300:JEY524304 IVC524300:IVC524304 ILG524300:ILG524304 IBK524300:IBK524304 HRO524300:HRO524304 HHS524300:HHS524304 GXW524300:GXW524304 GOA524300:GOA524304 GEE524300:GEE524304 FUI524300:FUI524304 FKM524300:FKM524304 FAQ524300:FAQ524304 EQU524300:EQU524304 EGY524300:EGY524304 DXC524300:DXC524304 DNG524300:DNG524304 DDK524300:DDK524304 CTO524300:CTO524304 CJS524300:CJS524304 BZW524300:BZW524304 BQA524300:BQA524304 BGE524300:BGE524304 AWI524300:AWI524304 AMM524300:AMM524304 ACQ524300:ACQ524304 SU524300:SU524304 IY524300:IY524304 B524300:B524304 WVK458764:WVK458768 WLO458764:WLO458768 WBS458764:WBS458768 VRW458764:VRW458768 VIA458764:VIA458768 UYE458764:UYE458768 UOI458764:UOI458768 UEM458764:UEM458768 TUQ458764:TUQ458768 TKU458764:TKU458768 TAY458764:TAY458768 SRC458764:SRC458768 SHG458764:SHG458768 RXK458764:RXK458768 RNO458764:RNO458768 RDS458764:RDS458768 QTW458764:QTW458768 QKA458764:QKA458768 QAE458764:QAE458768 PQI458764:PQI458768 PGM458764:PGM458768 OWQ458764:OWQ458768 OMU458764:OMU458768 OCY458764:OCY458768 NTC458764:NTC458768 NJG458764:NJG458768 MZK458764:MZK458768 MPO458764:MPO458768 MFS458764:MFS458768 LVW458764:LVW458768 LMA458764:LMA458768 LCE458764:LCE458768 KSI458764:KSI458768 KIM458764:KIM458768 JYQ458764:JYQ458768 JOU458764:JOU458768 JEY458764:JEY458768 IVC458764:IVC458768 ILG458764:ILG458768 IBK458764:IBK458768 HRO458764:HRO458768 HHS458764:HHS458768 GXW458764:GXW458768 GOA458764:GOA458768 GEE458764:GEE458768 FUI458764:FUI458768 FKM458764:FKM458768 FAQ458764:FAQ458768 EQU458764:EQU458768 EGY458764:EGY458768 DXC458764:DXC458768 DNG458764:DNG458768 DDK458764:DDK458768 CTO458764:CTO458768 CJS458764:CJS458768 BZW458764:BZW458768 BQA458764:BQA458768 BGE458764:BGE458768 AWI458764:AWI458768 AMM458764:AMM458768 ACQ458764:ACQ458768 SU458764:SU458768 IY458764:IY458768 B458764:B458768 WVK393228:WVK393232 WLO393228:WLO393232 WBS393228:WBS393232 VRW393228:VRW393232 VIA393228:VIA393232 UYE393228:UYE393232 UOI393228:UOI393232 UEM393228:UEM393232 TUQ393228:TUQ393232 TKU393228:TKU393232 TAY393228:TAY393232 SRC393228:SRC393232 SHG393228:SHG393232 RXK393228:RXK393232 RNO393228:RNO393232 RDS393228:RDS393232 QTW393228:QTW393232 QKA393228:QKA393232 QAE393228:QAE393232 PQI393228:PQI393232 PGM393228:PGM393232 OWQ393228:OWQ393232 OMU393228:OMU393232 OCY393228:OCY393232 NTC393228:NTC393232 NJG393228:NJG393232 MZK393228:MZK393232 MPO393228:MPO393232 MFS393228:MFS393232 LVW393228:LVW393232 LMA393228:LMA393232 LCE393228:LCE393232 KSI393228:KSI393232 KIM393228:KIM393232 JYQ393228:JYQ393232 JOU393228:JOU393232 JEY393228:JEY393232 IVC393228:IVC393232 ILG393228:ILG393232 IBK393228:IBK393232 HRO393228:HRO393232 HHS393228:HHS393232 GXW393228:GXW393232 GOA393228:GOA393232 GEE393228:GEE393232 FUI393228:FUI393232 FKM393228:FKM393232 FAQ393228:FAQ393232 EQU393228:EQU393232 EGY393228:EGY393232 DXC393228:DXC393232 DNG393228:DNG393232 DDK393228:DDK393232 CTO393228:CTO393232 CJS393228:CJS393232 BZW393228:BZW393232 BQA393228:BQA393232 BGE393228:BGE393232 AWI393228:AWI393232 AMM393228:AMM393232 ACQ393228:ACQ393232 SU393228:SU393232 IY393228:IY393232 B393228:B393232 WVK327692:WVK327696 WLO327692:WLO327696 WBS327692:WBS327696 VRW327692:VRW327696 VIA327692:VIA327696 UYE327692:UYE327696 UOI327692:UOI327696 UEM327692:UEM327696 TUQ327692:TUQ327696 TKU327692:TKU327696 TAY327692:TAY327696 SRC327692:SRC327696 SHG327692:SHG327696 RXK327692:RXK327696 RNO327692:RNO327696 RDS327692:RDS327696 QTW327692:QTW327696 QKA327692:QKA327696 QAE327692:QAE327696 PQI327692:PQI327696 PGM327692:PGM327696 OWQ327692:OWQ327696 OMU327692:OMU327696 OCY327692:OCY327696 NTC327692:NTC327696 NJG327692:NJG327696 MZK327692:MZK327696 MPO327692:MPO327696 MFS327692:MFS327696 LVW327692:LVW327696 LMA327692:LMA327696 LCE327692:LCE327696 KSI327692:KSI327696 KIM327692:KIM327696 JYQ327692:JYQ327696 JOU327692:JOU327696 JEY327692:JEY327696 IVC327692:IVC327696 ILG327692:ILG327696 IBK327692:IBK327696 HRO327692:HRO327696 HHS327692:HHS327696 GXW327692:GXW327696 GOA327692:GOA327696 GEE327692:GEE327696 FUI327692:FUI327696 FKM327692:FKM327696 FAQ327692:FAQ327696 EQU327692:EQU327696 EGY327692:EGY327696 DXC327692:DXC327696 DNG327692:DNG327696 DDK327692:DDK327696 CTO327692:CTO327696 CJS327692:CJS327696 BZW327692:BZW327696 BQA327692:BQA327696 BGE327692:BGE327696 AWI327692:AWI327696 AMM327692:AMM327696 ACQ327692:ACQ327696 SU327692:SU327696 IY327692:IY327696 B327692:B327696 WVK262156:WVK262160 WLO262156:WLO262160 WBS262156:WBS262160 VRW262156:VRW262160 VIA262156:VIA262160 UYE262156:UYE262160 UOI262156:UOI262160 UEM262156:UEM262160 TUQ262156:TUQ262160 TKU262156:TKU262160 TAY262156:TAY262160 SRC262156:SRC262160 SHG262156:SHG262160 RXK262156:RXK262160 RNO262156:RNO262160 RDS262156:RDS262160 QTW262156:QTW262160 QKA262156:QKA262160 QAE262156:QAE262160 PQI262156:PQI262160 PGM262156:PGM262160 OWQ262156:OWQ262160 OMU262156:OMU262160 OCY262156:OCY262160 NTC262156:NTC262160 NJG262156:NJG262160 MZK262156:MZK262160 MPO262156:MPO262160 MFS262156:MFS262160 LVW262156:LVW262160 LMA262156:LMA262160 LCE262156:LCE262160 KSI262156:KSI262160 KIM262156:KIM262160 JYQ262156:JYQ262160 JOU262156:JOU262160 JEY262156:JEY262160 IVC262156:IVC262160 ILG262156:ILG262160 IBK262156:IBK262160 HRO262156:HRO262160 HHS262156:HHS262160 GXW262156:GXW262160 GOA262156:GOA262160 GEE262156:GEE262160 FUI262156:FUI262160 FKM262156:FKM262160 FAQ262156:FAQ262160 EQU262156:EQU262160 EGY262156:EGY262160 DXC262156:DXC262160 DNG262156:DNG262160 DDK262156:DDK262160 CTO262156:CTO262160 CJS262156:CJS262160 BZW262156:BZW262160 BQA262156:BQA262160 BGE262156:BGE262160 AWI262156:AWI262160 AMM262156:AMM262160 ACQ262156:ACQ262160 SU262156:SU262160 IY262156:IY262160 B262156:B262160 WVK196620:WVK196624 WLO196620:WLO196624 WBS196620:WBS196624 VRW196620:VRW196624 VIA196620:VIA196624 UYE196620:UYE196624 UOI196620:UOI196624 UEM196620:UEM196624 TUQ196620:TUQ196624 TKU196620:TKU196624 TAY196620:TAY196624 SRC196620:SRC196624 SHG196620:SHG196624 RXK196620:RXK196624 RNO196620:RNO196624 RDS196620:RDS196624 QTW196620:QTW196624 QKA196620:QKA196624 QAE196620:QAE196624 PQI196620:PQI196624 PGM196620:PGM196624 OWQ196620:OWQ196624 OMU196620:OMU196624 OCY196620:OCY196624 NTC196620:NTC196624 NJG196620:NJG196624 MZK196620:MZK196624 MPO196620:MPO196624 MFS196620:MFS196624 LVW196620:LVW196624 LMA196620:LMA196624 LCE196620:LCE196624 KSI196620:KSI196624 KIM196620:KIM196624 JYQ196620:JYQ196624 JOU196620:JOU196624 JEY196620:JEY196624 IVC196620:IVC196624 ILG196620:ILG196624 IBK196620:IBK196624 HRO196620:HRO196624 HHS196620:HHS196624 GXW196620:GXW196624 GOA196620:GOA196624 GEE196620:GEE196624 FUI196620:FUI196624 FKM196620:FKM196624 FAQ196620:FAQ196624 EQU196620:EQU196624 EGY196620:EGY196624 DXC196620:DXC196624 DNG196620:DNG196624 DDK196620:DDK196624 CTO196620:CTO196624 CJS196620:CJS196624 BZW196620:BZW196624 BQA196620:BQA196624 BGE196620:BGE196624 AWI196620:AWI196624 AMM196620:AMM196624 ACQ196620:ACQ196624 SU196620:SU196624 IY196620:IY196624 B196620:B196624 WVK131084:WVK131088 WLO131084:WLO131088 WBS131084:WBS131088 VRW131084:VRW131088 VIA131084:VIA131088 UYE131084:UYE131088 UOI131084:UOI131088 UEM131084:UEM131088 TUQ131084:TUQ131088 TKU131084:TKU131088 TAY131084:TAY131088 SRC131084:SRC131088 SHG131084:SHG131088 RXK131084:RXK131088 RNO131084:RNO131088 RDS131084:RDS131088 QTW131084:QTW131088 QKA131084:QKA131088 QAE131084:QAE131088 PQI131084:PQI131088 PGM131084:PGM131088 OWQ131084:OWQ131088 OMU131084:OMU131088 OCY131084:OCY131088 NTC131084:NTC131088 NJG131084:NJG131088 MZK131084:MZK131088 MPO131084:MPO131088 MFS131084:MFS131088 LVW131084:LVW131088 LMA131084:LMA131088 LCE131084:LCE131088 KSI131084:KSI131088 KIM131084:KIM131088 JYQ131084:JYQ131088 JOU131084:JOU131088 JEY131084:JEY131088 IVC131084:IVC131088 ILG131084:ILG131088 IBK131084:IBK131088 HRO131084:HRO131088 HHS131084:HHS131088 GXW131084:GXW131088 GOA131084:GOA131088 GEE131084:GEE131088 FUI131084:FUI131088 FKM131084:FKM131088 FAQ131084:FAQ131088 EQU131084:EQU131088 EGY131084:EGY131088 DXC131084:DXC131088 DNG131084:DNG131088 DDK131084:DDK131088 CTO131084:CTO131088 CJS131084:CJS131088 BZW131084:BZW131088 BQA131084:BQA131088 BGE131084:BGE131088 AWI131084:AWI131088 AMM131084:AMM131088 ACQ131084:ACQ131088 SU131084:SU131088 IY131084:IY131088 B131084:B131088 WVK65548:WVK65552 WLO65548:WLO65552 WBS65548:WBS65552 VRW65548:VRW65552 VIA65548:VIA65552 UYE65548:UYE65552 UOI65548:UOI65552 UEM65548:UEM65552 TUQ65548:TUQ65552 TKU65548:TKU65552 TAY65548:TAY65552 SRC65548:SRC65552 SHG65548:SHG65552 RXK65548:RXK65552 RNO65548:RNO65552 RDS65548:RDS65552 QTW65548:QTW65552 QKA65548:QKA65552 QAE65548:QAE65552 PQI65548:PQI65552 PGM65548:PGM65552 OWQ65548:OWQ65552 OMU65548:OMU65552 OCY65548:OCY65552 NTC65548:NTC65552 NJG65548:NJG65552 MZK65548:MZK65552 MPO65548:MPO65552 MFS65548:MFS65552 LVW65548:LVW65552 LMA65548:LMA65552 LCE65548:LCE65552 KSI65548:KSI65552 KIM65548:KIM65552 JYQ65548:JYQ65552 JOU65548:JOU65552 JEY65548:JEY65552 IVC65548:IVC65552 ILG65548:ILG65552 IBK65548:IBK65552 HRO65548:HRO65552 HHS65548:HHS65552 GXW65548:GXW65552 GOA65548:GOA65552 GEE65548:GEE65552 FUI65548:FUI65552 FKM65548:FKM65552 FAQ65548:FAQ65552 EQU65548:EQU65552 EGY65548:EGY65552 DXC65548:DXC65552 DNG65548:DNG65552 DDK65548:DDK65552 CTO65548:CTO65552 CJS65548:CJS65552 BZW65548:BZW65552 BQA65548:BQA65552 BGE65548:BGE65552 AWI65548:AWI65552 AMM65548:AMM65552 ACQ65548:ACQ65552 SU65548:SU65552 IY65548:IY65552 B65548:B65552 WVK17:WVK21 WLO17:WLO21 WBS17:WBS21 VRW17:VRW21 VIA17:VIA21 UYE17:UYE21 UOI17:UOI21 UEM17:UEM21 TUQ17:TUQ21 TKU17:TKU21 TAY17:TAY21 SRC17:SRC21 SHG17:SHG21 RXK17:RXK21 RNO17:RNO21 RDS17:RDS21 QTW17:QTW21 QKA17:QKA21 QAE17:QAE21 PQI17:PQI21 PGM17:PGM21 OWQ17:OWQ21 OMU17:OMU21 OCY17:OCY21 NTC17:NTC21 NJG17:NJG21 MZK17:MZK21 MPO17:MPO21 MFS17:MFS21 LVW17:LVW21 LMA17:LMA21 LCE17:LCE21 KSI17:KSI21 KIM17:KIM21 JYQ17:JYQ21 JOU17:JOU21 JEY17:JEY21 IVC17:IVC21 ILG17:ILG21 IBK17:IBK21 HRO17:HRO21 HHS17:HHS21 GXW17:GXW21 GOA17:GOA21 GEE17:GEE21 FUI17:FUI21 FKM17:FKM21 FAQ17:FAQ21 EQU17:EQU21 EGY17:EGY21 DXC17:DXC21 DNG17:DNG21 DDK17:DDK21 CTO17:CTO21 CJS17:CJS21 BZW17:BZW21 BQA17:BQA21 BGE17:BGE21 AWI17:AWI21 AMM17:AMM21 ACQ17:ACQ21 SU17:SU21" xr:uid="{00000000-0002-0000-0000-000003000000}">
      <formula1>$N$90:$N$99</formula1>
    </dataValidation>
    <dataValidation type="list" allowBlank="1" showInputMessage="1" showErrorMessage="1" sqref="D16:D21" xr:uid="{EEBC3B95-81F3-4E3C-96BD-72C941D36C96}">
      <formula1>$M$88:$M$127</formula1>
    </dataValidation>
    <dataValidation type="list" allowBlank="1" showInputMessage="1" showErrorMessage="1" sqref="C16:C21" xr:uid="{46554ED1-5E51-4092-85C6-D37DD492C342}">
      <formula1>$L$88:$L$102</formula1>
    </dataValidation>
    <dataValidation type="list" allowBlank="1" showInputMessage="1" showErrorMessage="1" sqref="B16:B20 B21" xr:uid="{23A9CE04-C396-4A09-9D4B-693EED4563B4}">
      <formula1>$N$88:$N$127</formula1>
    </dataValidation>
    <dataValidation type="list" allowBlank="1" showInputMessage="1" showErrorMessage="1" sqref="D40:D65" xr:uid="{8E6C1354-9204-4F9F-B257-C5AF93198726}">
      <formula1>$M$130:$M$184</formula1>
    </dataValidation>
    <dataValidation type="list" allowBlank="1" showInputMessage="1" showErrorMessage="1" sqref="B40:B65" xr:uid="{C67E2E7C-D140-4971-AFC6-71F879898E59}">
      <formula1>$N$130:$N$184</formula1>
    </dataValidation>
  </dataValidations>
  <printOptions horizontalCentered="1"/>
  <pageMargins left="0.59055118110236227" right="0.59055118110236227" top="0.67" bottom="0.6692913385826772" header="0" footer="0.39370078740157483"/>
  <pageSetup paperSize="9" scale="71" fitToHeight="2" orientation="portrait" r:id="rId1"/>
  <headerFooter alignWithMargins="0"/>
  <rowBreaks count="1" manualBreakCount="1">
    <brk id="58"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9"/>
  <sheetViews>
    <sheetView view="pageBreakPreview" zoomScaleNormal="100" zoomScaleSheetLayoutView="100" workbookViewId="0">
      <selection activeCell="E42" sqref="E42"/>
    </sheetView>
  </sheetViews>
  <sheetFormatPr defaultRowHeight="15.75"/>
  <cols>
    <col min="1" max="1" width="8.7109375" style="491" customWidth="1"/>
    <col min="2" max="2" width="50.85546875" style="474" customWidth="1"/>
    <col min="3" max="4" width="19.5703125" style="474" customWidth="1"/>
    <col min="5" max="5" width="18.42578125" style="474" customWidth="1"/>
    <col min="6" max="6" width="11.5703125" style="474" customWidth="1"/>
    <col min="7" max="255" width="9.140625" style="474"/>
    <col min="256" max="256" width="8.7109375" style="474" customWidth="1"/>
    <col min="257" max="257" width="50.85546875" style="474" customWidth="1"/>
    <col min="258" max="260" width="19.5703125" style="474" customWidth="1"/>
    <col min="261" max="261" width="18.42578125" style="474" customWidth="1"/>
    <col min="262" max="262" width="11.5703125" style="474" customWidth="1"/>
    <col min="263" max="511" width="9.140625" style="474"/>
    <col min="512" max="512" width="8.7109375" style="474" customWidth="1"/>
    <col min="513" max="513" width="50.85546875" style="474" customWidth="1"/>
    <col min="514" max="516" width="19.5703125" style="474" customWidth="1"/>
    <col min="517" max="517" width="18.42578125" style="474" customWidth="1"/>
    <col min="518" max="518" width="11.5703125" style="474" customWidth="1"/>
    <col min="519" max="767" width="9.140625" style="474"/>
    <col min="768" max="768" width="8.7109375" style="474" customWidth="1"/>
    <col min="769" max="769" width="50.85546875" style="474" customWidth="1"/>
    <col min="770" max="772" width="19.5703125" style="474" customWidth="1"/>
    <col min="773" max="773" width="18.42578125" style="474" customWidth="1"/>
    <col min="774" max="774" width="11.5703125" style="474" customWidth="1"/>
    <col min="775" max="1023" width="9.140625" style="474"/>
    <col min="1024" max="1024" width="8.7109375" style="474" customWidth="1"/>
    <col min="1025" max="1025" width="50.85546875" style="474" customWidth="1"/>
    <col min="1026" max="1028" width="19.5703125" style="474" customWidth="1"/>
    <col min="1029" max="1029" width="18.42578125" style="474" customWidth="1"/>
    <col min="1030" max="1030" width="11.5703125" style="474" customWidth="1"/>
    <col min="1031" max="1279" width="9.140625" style="474"/>
    <col min="1280" max="1280" width="8.7109375" style="474" customWidth="1"/>
    <col min="1281" max="1281" width="50.85546875" style="474" customWidth="1"/>
    <col min="1282" max="1284" width="19.5703125" style="474" customWidth="1"/>
    <col min="1285" max="1285" width="18.42578125" style="474" customWidth="1"/>
    <col min="1286" max="1286" width="11.5703125" style="474" customWidth="1"/>
    <col min="1287" max="1535" width="9.140625" style="474"/>
    <col min="1536" max="1536" width="8.7109375" style="474" customWidth="1"/>
    <col min="1537" max="1537" width="50.85546875" style="474" customWidth="1"/>
    <col min="1538" max="1540" width="19.5703125" style="474" customWidth="1"/>
    <col min="1541" max="1541" width="18.42578125" style="474" customWidth="1"/>
    <col min="1542" max="1542" width="11.5703125" style="474" customWidth="1"/>
    <col min="1543" max="1791" width="9.140625" style="474"/>
    <col min="1792" max="1792" width="8.7109375" style="474" customWidth="1"/>
    <col min="1793" max="1793" width="50.85546875" style="474" customWidth="1"/>
    <col min="1794" max="1796" width="19.5703125" style="474" customWidth="1"/>
    <col min="1797" max="1797" width="18.42578125" style="474" customWidth="1"/>
    <col min="1798" max="1798" width="11.5703125" style="474" customWidth="1"/>
    <col min="1799" max="2047" width="9.140625" style="474"/>
    <col min="2048" max="2048" width="8.7109375" style="474" customWidth="1"/>
    <col min="2049" max="2049" width="50.85546875" style="474" customWidth="1"/>
    <col min="2050" max="2052" width="19.5703125" style="474" customWidth="1"/>
    <col min="2053" max="2053" width="18.42578125" style="474" customWidth="1"/>
    <col min="2054" max="2054" width="11.5703125" style="474" customWidth="1"/>
    <col min="2055" max="2303" width="9.140625" style="474"/>
    <col min="2304" max="2304" width="8.7109375" style="474" customWidth="1"/>
    <col min="2305" max="2305" width="50.85546875" style="474" customWidth="1"/>
    <col min="2306" max="2308" width="19.5703125" style="474" customWidth="1"/>
    <col min="2309" max="2309" width="18.42578125" style="474" customWidth="1"/>
    <col min="2310" max="2310" width="11.5703125" style="474" customWidth="1"/>
    <col min="2311" max="2559" width="9.140625" style="474"/>
    <col min="2560" max="2560" width="8.7109375" style="474" customWidth="1"/>
    <col min="2561" max="2561" width="50.85546875" style="474" customWidth="1"/>
    <col min="2562" max="2564" width="19.5703125" style="474" customWidth="1"/>
    <col min="2565" max="2565" width="18.42578125" style="474" customWidth="1"/>
    <col min="2566" max="2566" width="11.5703125" style="474" customWidth="1"/>
    <col min="2567" max="2815" width="9.140625" style="474"/>
    <col min="2816" max="2816" width="8.7109375" style="474" customWidth="1"/>
    <col min="2817" max="2817" width="50.85546875" style="474" customWidth="1"/>
    <col min="2818" max="2820" width="19.5703125" style="474" customWidth="1"/>
    <col min="2821" max="2821" width="18.42578125" style="474" customWidth="1"/>
    <col min="2822" max="2822" width="11.5703125" style="474" customWidth="1"/>
    <col min="2823" max="3071" width="9.140625" style="474"/>
    <col min="3072" max="3072" width="8.7109375" style="474" customWidth="1"/>
    <col min="3073" max="3073" width="50.85546875" style="474" customWidth="1"/>
    <col min="3074" max="3076" width="19.5703125" style="474" customWidth="1"/>
    <col min="3077" max="3077" width="18.42578125" style="474" customWidth="1"/>
    <col min="3078" max="3078" width="11.5703125" style="474" customWidth="1"/>
    <col min="3079" max="3327" width="9.140625" style="474"/>
    <col min="3328" max="3328" width="8.7109375" style="474" customWidth="1"/>
    <col min="3329" max="3329" width="50.85546875" style="474" customWidth="1"/>
    <col min="3330" max="3332" width="19.5703125" style="474" customWidth="1"/>
    <col min="3333" max="3333" width="18.42578125" style="474" customWidth="1"/>
    <col min="3334" max="3334" width="11.5703125" style="474" customWidth="1"/>
    <col min="3335" max="3583" width="9.140625" style="474"/>
    <col min="3584" max="3584" width="8.7109375" style="474" customWidth="1"/>
    <col min="3585" max="3585" width="50.85546875" style="474" customWidth="1"/>
    <col min="3586" max="3588" width="19.5703125" style="474" customWidth="1"/>
    <col min="3589" max="3589" width="18.42578125" style="474" customWidth="1"/>
    <col min="3590" max="3590" width="11.5703125" style="474" customWidth="1"/>
    <col min="3591" max="3839" width="9.140625" style="474"/>
    <col min="3840" max="3840" width="8.7109375" style="474" customWidth="1"/>
    <col min="3841" max="3841" width="50.85546875" style="474" customWidth="1"/>
    <col min="3842" max="3844" width="19.5703125" style="474" customWidth="1"/>
    <col min="3845" max="3845" width="18.42578125" style="474" customWidth="1"/>
    <col min="3846" max="3846" width="11.5703125" style="474" customWidth="1"/>
    <col min="3847" max="4095" width="9.140625" style="474"/>
    <col min="4096" max="4096" width="8.7109375" style="474" customWidth="1"/>
    <col min="4097" max="4097" width="50.85546875" style="474" customWidth="1"/>
    <col min="4098" max="4100" width="19.5703125" style="474" customWidth="1"/>
    <col min="4101" max="4101" width="18.42578125" style="474" customWidth="1"/>
    <col min="4102" max="4102" width="11.5703125" style="474" customWidth="1"/>
    <col min="4103" max="4351" width="9.140625" style="474"/>
    <col min="4352" max="4352" width="8.7109375" style="474" customWidth="1"/>
    <col min="4353" max="4353" width="50.85546875" style="474" customWidth="1"/>
    <col min="4354" max="4356" width="19.5703125" style="474" customWidth="1"/>
    <col min="4357" max="4357" width="18.42578125" style="474" customWidth="1"/>
    <col min="4358" max="4358" width="11.5703125" style="474" customWidth="1"/>
    <col min="4359" max="4607" width="9.140625" style="474"/>
    <col min="4608" max="4608" width="8.7109375" style="474" customWidth="1"/>
    <col min="4609" max="4609" width="50.85546875" style="474" customWidth="1"/>
    <col min="4610" max="4612" width="19.5703125" style="474" customWidth="1"/>
    <col min="4613" max="4613" width="18.42578125" style="474" customWidth="1"/>
    <col min="4614" max="4614" width="11.5703125" style="474" customWidth="1"/>
    <col min="4615" max="4863" width="9.140625" style="474"/>
    <col min="4864" max="4864" width="8.7109375" style="474" customWidth="1"/>
    <col min="4865" max="4865" width="50.85546875" style="474" customWidth="1"/>
    <col min="4866" max="4868" width="19.5703125" style="474" customWidth="1"/>
    <col min="4869" max="4869" width="18.42578125" style="474" customWidth="1"/>
    <col min="4870" max="4870" width="11.5703125" style="474" customWidth="1"/>
    <col min="4871" max="5119" width="9.140625" style="474"/>
    <col min="5120" max="5120" width="8.7109375" style="474" customWidth="1"/>
    <col min="5121" max="5121" width="50.85546875" style="474" customWidth="1"/>
    <col min="5122" max="5124" width="19.5703125" style="474" customWidth="1"/>
    <col min="5125" max="5125" width="18.42578125" style="474" customWidth="1"/>
    <col min="5126" max="5126" width="11.5703125" style="474" customWidth="1"/>
    <col min="5127" max="5375" width="9.140625" style="474"/>
    <col min="5376" max="5376" width="8.7109375" style="474" customWidth="1"/>
    <col min="5377" max="5377" width="50.85546875" style="474" customWidth="1"/>
    <col min="5378" max="5380" width="19.5703125" style="474" customWidth="1"/>
    <col min="5381" max="5381" width="18.42578125" style="474" customWidth="1"/>
    <col min="5382" max="5382" width="11.5703125" style="474" customWidth="1"/>
    <col min="5383" max="5631" width="9.140625" style="474"/>
    <col min="5632" max="5632" width="8.7109375" style="474" customWidth="1"/>
    <col min="5633" max="5633" width="50.85546875" style="474" customWidth="1"/>
    <col min="5634" max="5636" width="19.5703125" style="474" customWidth="1"/>
    <col min="5637" max="5637" width="18.42578125" style="474" customWidth="1"/>
    <col min="5638" max="5638" width="11.5703125" style="474" customWidth="1"/>
    <col min="5639" max="5887" width="9.140625" style="474"/>
    <col min="5888" max="5888" width="8.7109375" style="474" customWidth="1"/>
    <col min="5889" max="5889" width="50.85546875" style="474" customWidth="1"/>
    <col min="5890" max="5892" width="19.5703125" style="474" customWidth="1"/>
    <col min="5893" max="5893" width="18.42578125" style="474" customWidth="1"/>
    <col min="5894" max="5894" width="11.5703125" style="474" customWidth="1"/>
    <col min="5895" max="6143" width="9.140625" style="474"/>
    <col min="6144" max="6144" width="8.7109375" style="474" customWidth="1"/>
    <col min="6145" max="6145" width="50.85546875" style="474" customWidth="1"/>
    <col min="6146" max="6148" width="19.5703125" style="474" customWidth="1"/>
    <col min="6149" max="6149" width="18.42578125" style="474" customWidth="1"/>
    <col min="6150" max="6150" width="11.5703125" style="474" customWidth="1"/>
    <col min="6151" max="6399" width="9.140625" style="474"/>
    <col min="6400" max="6400" width="8.7109375" style="474" customWidth="1"/>
    <col min="6401" max="6401" width="50.85546875" style="474" customWidth="1"/>
    <col min="6402" max="6404" width="19.5703125" style="474" customWidth="1"/>
    <col min="6405" max="6405" width="18.42578125" style="474" customWidth="1"/>
    <col min="6406" max="6406" width="11.5703125" style="474" customWidth="1"/>
    <col min="6407" max="6655" width="9.140625" style="474"/>
    <col min="6656" max="6656" width="8.7109375" style="474" customWidth="1"/>
    <col min="6657" max="6657" width="50.85546875" style="474" customWidth="1"/>
    <col min="6658" max="6660" width="19.5703125" style="474" customWidth="1"/>
    <col min="6661" max="6661" width="18.42578125" style="474" customWidth="1"/>
    <col min="6662" max="6662" width="11.5703125" style="474" customWidth="1"/>
    <col min="6663" max="6911" width="9.140625" style="474"/>
    <col min="6912" max="6912" width="8.7109375" style="474" customWidth="1"/>
    <col min="6913" max="6913" width="50.85546875" style="474" customWidth="1"/>
    <col min="6914" max="6916" width="19.5703125" style="474" customWidth="1"/>
    <col min="6917" max="6917" width="18.42578125" style="474" customWidth="1"/>
    <col min="6918" max="6918" width="11.5703125" style="474" customWidth="1"/>
    <col min="6919" max="7167" width="9.140625" style="474"/>
    <col min="7168" max="7168" width="8.7109375" style="474" customWidth="1"/>
    <col min="7169" max="7169" width="50.85546875" style="474" customWidth="1"/>
    <col min="7170" max="7172" width="19.5703125" style="474" customWidth="1"/>
    <col min="7173" max="7173" width="18.42578125" style="474" customWidth="1"/>
    <col min="7174" max="7174" width="11.5703125" style="474" customWidth="1"/>
    <col min="7175" max="7423" width="9.140625" style="474"/>
    <col min="7424" max="7424" width="8.7109375" style="474" customWidth="1"/>
    <col min="7425" max="7425" width="50.85546875" style="474" customWidth="1"/>
    <col min="7426" max="7428" width="19.5703125" style="474" customWidth="1"/>
    <col min="7429" max="7429" width="18.42578125" style="474" customWidth="1"/>
    <col min="7430" max="7430" width="11.5703125" style="474" customWidth="1"/>
    <col min="7431" max="7679" width="9.140625" style="474"/>
    <col min="7680" max="7680" width="8.7109375" style="474" customWidth="1"/>
    <col min="7681" max="7681" width="50.85546875" style="474" customWidth="1"/>
    <col min="7682" max="7684" width="19.5703125" style="474" customWidth="1"/>
    <col min="7685" max="7685" width="18.42578125" style="474" customWidth="1"/>
    <col min="7686" max="7686" width="11.5703125" style="474" customWidth="1"/>
    <col min="7687" max="7935" width="9.140625" style="474"/>
    <col min="7936" max="7936" width="8.7109375" style="474" customWidth="1"/>
    <col min="7937" max="7937" width="50.85546875" style="474" customWidth="1"/>
    <col min="7938" max="7940" width="19.5703125" style="474" customWidth="1"/>
    <col min="7941" max="7941" width="18.42578125" style="474" customWidth="1"/>
    <col min="7942" max="7942" width="11.5703125" style="474" customWidth="1"/>
    <col min="7943" max="8191" width="9.140625" style="474"/>
    <col min="8192" max="8192" width="8.7109375" style="474" customWidth="1"/>
    <col min="8193" max="8193" width="50.85546875" style="474" customWidth="1"/>
    <col min="8194" max="8196" width="19.5703125" style="474" customWidth="1"/>
    <col min="8197" max="8197" width="18.42578125" style="474" customWidth="1"/>
    <col min="8198" max="8198" width="11.5703125" style="474" customWidth="1"/>
    <col min="8199" max="8447" width="9.140625" style="474"/>
    <col min="8448" max="8448" width="8.7109375" style="474" customWidth="1"/>
    <col min="8449" max="8449" width="50.85546875" style="474" customWidth="1"/>
    <col min="8450" max="8452" width="19.5703125" style="474" customWidth="1"/>
    <col min="8453" max="8453" width="18.42578125" style="474" customWidth="1"/>
    <col min="8454" max="8454" width="11.5703125" style="474" customWidth="1"/>
    <col min="8455" max="8703" width="9.140625" style="474"/>
    <col min="8704" max="8704" width="8.7109375" style="474" customWidth="1"/>
    <col min="8705" max="8705" width="50.85546875" style="474" customWidth="1"/>
    <col min="8706" max="8708" width="19.5703125" style="474" customWidth="1"/>
    <col min="8709" max="8709" width="18.42578125" style="474" customWidth="1"/>
    <col min="8710" max="8710" width="11.5703125" style="474" customWidth="1"/>
    <col min="8711" max="8959" width="9.140625" style="474"/>
    <col min="8960" max="8960" width="8.7109375" style="474" customWidth="1"/>
    <col min="8961" max="8961" width="50.85546875" style="474" customWidth="1"/>
    <col min="8962" max="8964" width="19.5703125" style="474" customWidth="1"/>
    <col min="8965" max="8965" width="18.42578125" style="474" customWidth="1"/>
    <col min="8966" max="8966" width="11.5703125" style="474" customWidth="1"/>
    <col min="8967" max="9215" width="9.140625" style="474"/>
    <col min="9216" max="9216" width="8.7109375" style="474" customWidth="1"/>
    <col min="9217" max="9217" width="50.85546875" style="474" customWidth="1"/>
    <col min="9218" max="9220" width="19.5703125" style="474" customWidth="1"/>
    <col min="9221" max="9221" width="18.42578125" style="474" customWidth="1"/>
    <col min="9222" max="9222" width="11.5703125" style="474" customWidth="1"/>
    <col min="9223" max="9471" width="9.140625" style="474"/>
    <col min="9472" max="9472" width="8.7109375" style="474" customWidth="1"/>
    <col min="9473" max="9473" width="50.85546875" style="474" customWidth="1"/>
    <col min="9474" max="9476" width="19.5703125" style="474" customWidth="1"/>
    <col min="9477" max="9477" width="18.42578125" style="474" customWidth="1"/>
    <col min="9478" max="9478" width="11.5703125" style="474" customWidth="1"/>
    <col min="9479" max="9727" width="9.140625" style="474"/>
    <col min="9728" max="9728" width="8.7109375" style="474" customWidth="1"/>
    <col min="9729" max="9729" width="50.85546875" style="474" customWidth="1"/>
    <col min="9730" max="9732" width="19.5703125" style="474" customWidth="1"/>
    <col min="9733" max="9733" width="18.42578125" style="474" customWidth="1"/>
    <col min="9734" max="9734" width="11.5703125" style="474" customWidth="1"/>
    <col min="9735" max="9983" width="9.140625" style="474"/>
    <col min="9984" max="9984" width="8.7109375" style="474" customWidth="1"/>
    <col min="9985" max="9985" width="50.85546875" style="474" customWidth="1"/>
    <col min="9986" max="9988" width="19.5703125" style="474" customWidth="1"/>
    <col min="9989" max="9989" width="18.42578125" style="474" customWidth="1"/>
    <col min="9990" max="9990" width="11.5703125" style="474" customWidth="1"/>
    <col min="9991" max="10239" width="9.140625" style="474"/>
    <col min="10240" max="10240" width="8.7109375" style="474" customWidth="1"/>
    <col min="10241" max="10241" width="50.85546875" style="474" customWidth="1"/>
    <col min="10242" max="10244" width="19.5703125" style="474" customWidth="1"/>
    <col min="10245" max="10245" width="18.42578125" style="474" customWidth="1"/>
    <col min="10246" max="10246" width="11.5703125" style="474" customWidth="1"/>
    <col min="10247" max="10495" width="9.140625" style="474"/>
    <col min="10496" max="10496" width="8.7109375" style="474" customWidth="1"/>
    <col min="10497" max="10497" width="50.85546875" style="474" customWidth="1"/>
    <col min="10498" max="10500" width="19.5703125" style="474" customWidth="1"/>
    <col min="10501" max="10501" width="18.42578125" style="474" customWidth="1"/>
    <col min="10502" max="10502" width="11.5703125" style="474" customWidth="1"/>
    <col min="10503" max="10751" width="9.140625" style="474"/>
    <col min="10752" max="10752" width="8.7109375" style="474" customWidth="1"/>
    <col min="10753" max="10753" width="50.85546875" style="474" customWidth="1"/>
    <col min="10754" max="10756" width="19.5703125" style="474" customWidth="1"/>
    <col min="10757" max="10757" width="18.42578125" style="474" customWidth="1"/>
    <col min="10758" max="10758" width="11.5703125" style="474" customWidth="1"/>
    <col min="10759" max="11007" width="9.140625" style="474"/>
    <col min="11008" max="11008" width="8.7109375" style="474" customWidth="1"/>
    <col min="11009" max="11009" width="50.85546875" style="474" customWidth="1"/>
    <col min="11010" max="11012" width="19.5703125" style="474" customWidth="1"/>
    <col min="11013" max="11013" width="18.42578125" style="474" customWidth="1"/>
    <col min="11014" max="11014" width="11.5703125" style="474" customWidth="1"/>
    <col min="11015" max="11263" width="9.140625" style="474"/>
    <col min="11264" max="11264" width="8.7109375" style="474" customWidth="1"/>
    <col min="11265" max="11265" width="50.85546875" style="474" customWidth="1"/>
    <col min="11266" max="11268" width="19.5703125" style="474" customWidth="1"/>
    <col min="11269" max="11269" width="18.42578125" style="474" customWidth="1"/>
    <col min="11270" max="11270" width="11.5703125" style="474" customWidth="1"/>
    <col min="11271" max="11519" width="9.140625" style="474"/>
    <col min="11520" max="11520" width="8.7109375" style="474" customWidth="1"/>
    <col min="11521" max="11521" width="50.85546875" style="474" customWidth="1"/>
    <col min="11522" max="11524" width="19.5703125" style="474" customWidth="1"/>
    <col min="11525" max="11525" width="18.42578125" style="474" customWidth="1"/>
    <col min="11526" max="11526" width="11.5703125" style="474" customWidth="1"/>
    <col min="11527" max="11775" width="9.140625" style="474"/>
    <col min="11776" max="11776" width="8.7109375" style="474" customWidth="1"/>
    <col min="11777" max="11777" width="50.85546875" style="474" customWidth="1"/>
    <col min="11778" max="11780" width="19.5703125" style="474" customWidth="1"/>
    <col min="11781" max="11781" width="18.42578125" style="474" customWidth="1"/>
    <col min="11782" max="11782" width="11.5703125" style="474" customWidth="1"/>
    <col min="11783" max="12031" width="9.140625" style="474"/>
    <col min="12032" max="12032" width="8.7109375" style="474" customWidth="1"/>
    <col min="12033" max="12033" width="50.85546875" style="474" customWidth="1"/>
    <col min="12034" max="12036" width="19.5703125" style="474" customWidth="1"/>
    <col min="12037" max="12037" width="18.42578125" style="474" customWidth="1"/>
    <col min="12038" max="12038" width="11.5703125" style="474" customWidth="1"/>
    <col min="12039" max="12287" width="9.140625" style="474"/>
    <col min="12288" max="12288" width="8.7109375" style="474" customWidth="1"/>
    <col min="12289" max="12289" width="50.85546875" style="474" customWidth="1"/>
    <col min="12290" max="12292" width="19.5703125" style="474" customWidth="1"/>
    <col min="12293" max="12293" width="18.42578125" style="474" customWidth="1"/>
    <col min="12294" max="12294" width="11.5703125" style="474" customWidth="1"/>
    <col min="12295" max="12543" width="9.140625" style="474"/>
    <col min="12544" max="12544" width="8.7109375" style="474" customWidth="1"/>
    <col min="12545" max="12545" width="50.85546875" style="474" customWidth="1"/>
    <col min="12546" max="12548" width="19.5703125" style="474" customWidth="1"/>
    <col min="12549" max="12549" width="18.42578125" style="474" customWidth="1"/>
    <col min="12550" max="12550" width="11.5703125" style="474" customWidth="1"/>
    <col min="12551" max="12799" width="9.140625" style="474"/>
    <col min="12800" max="12800" width="8.7109375" style="474" customWidth="1"/>
    <col min="12801" max="12801" width="50.85546875" style="474" customWidth="1"/>
    <col min="12802" max="12804" width="19.5703125" style="474" customWidth="1"/>
    <col min="12805" max="12805" width="18.42578125" style="474" customWidth="1"/>
    <col min="12806" max="12806" width="11.5703125" style="474" customWidth="1"/>
    <col min="12807" max="13055" width="9.140625" style="474"/>
    <col min="13056" max="13056" width="8.7109375" style="474" customWidth="1"/>
    <col min="13057" max="13057" width="50.85546875" style="474" customWidth="1"/>
    <col min="13058" max="13060" width="19.5703125" style="474" customWidth="1"/>
    <col min="13061" max="13061" width="18.42578125" style="474" customWidth="1"/>
    <col min="13062" max="13062" width="11.5703125" style="474" customWidth="1"/>
    <col min="13063" max="13311" width="9.140625" style="474"/>
    <col min="13312" max="13312" width="8.7109375" style="474" customWidth="1"/>
    <col min="13313" max="13313" width="50.85546875" style="474" customWidth="1"/>
    <col min="13314" max="13316" width="19.5703125" style="474" customWidth="1"/>
    <col min="13317" max="13317" width="18.42578125" style="474" customWidth="1"/>
    <col min="13318" max="13318" width="11.5703125" style="474" customWidth="1"/>
    <col min="13319" max="13567" width="9.140625" style="474"/>
    <col min="13568" max="13568" width="8.7109375" style="474" customWidth="1"/>
    <col min="13569" max="13569" width="50.85546875" style="474" customWidth="1"/>
    <col min="13570" max="13572" width="19.5703125" style="474" customWidth="1"/>
    <col min="13573" max="13573" width="18.42578125" style="474" customWidth="1"/>
    <col min="13574" max="13574" width="11.5703125" style="474" customWidth="1"/>
    <col min="13575" max="13823" width="9.140625" style="474"/>
    <col min="13824" max="13824" width="8.7109375" style="474" customWidth="1"/>
    <col min="13825" max="13825" width="50.85546875" style="474" customWidth="1"/>
    <col min="13826" max="13828" width="19.5703125" style="474" customWidth="1"/>
    <col min="13829" max="13829" width="18.42578125" style="474" customWidth="1"/>
    <col min="13830" max="13830" width="11.5703125" style="474" customWidth="1"/>
    <col min="13831" max="14079" width="9.140625" style="474"/>
    <col min="14080" max="14080" width="8.7109375" style="474" customWidth="1"/>
    <col min="14081" max="14081" width="50.85546875" style="474" customWidth="1"/>
    <col min="14082" max="14084" width="19.5703125" style="474" customWidth="1"/>
    <col min="14085" max="14085" width="18.42578125" style="474" customWidth="1"/>
    <col min="14086" max="14086" width="11.5703125" style="474" customWidth="1"/>
    <col min="14087" max="14335" width="9.140625" style="474"/>
    <col min="14336" max="14336" width="8.7109375" style="474" customWidth="1"/>
    <col min="14337" max="14337" width="50.85546875" style="474" customWidth="1"/>
    <col min="14338" max="14340" width="19.5703125" style="474" customWidth="1"/>
    <col min="14341" max="14341" width="18.42578125" style="474" customWidth="1"/>
    <col min="14342" max="14342" width="11.5703125" style="474" customWidth="1"/>
    <col min="14343" max="14591" width="9.140625" style="474"/>
    <col min="14592" max="14592" width="8.7109375" style="474" customWidth="1"/>
    <col min="14593" max="14593" width="50.85546875" style="474" customWidth="1"/>
    <col min="14594" max="14596" width="19.5703125" style="474" customWidth="1"/>
    <col min="14597" max="14597" width="18.42578125" style="474" customWidth="1"/>
    <col min="14598" max="14598" width="11.5703125" style="474" customWidth="1"/>
    <col min="14599" max="14847" width="9.140625" style="474"/>
    <col min="14848" max="14848" width="8.7109375" style="474" customWidth="1"/>
    <col min="14849" max="14849" width="50.85546875" style="474" customWidth="1"/>
    <col min="14850" max="14852" width="19.5703125" style="474" customWidth="1"/>
    <col min="14853" max="14853" width="18.42578125" style="474" customWidth="1"/>
    <col min="14854" max="14854" width="11.5703125" style="474" customWidth="1"/>
    <col min="14855" max="15103" width="9.140625" style="474"/>
    <col min="15104" max="15104" width="8.7109375" style="474" customWidth="1"/>
    <col min="15105" max="15105" width="50.85546875" style="474" customWidth="1"/>
    <col min="15106" max="15108" width="19.5703125" style="474" customWidth="1"/>
    <col min="15109" max="15109" width="18.42578125" style="474" customWidth="1"/>
    <col min="15110" max="15110" width="11.5703125" style="474" customWidth="1"/>
    <col min="15111" max="15359" width="9.140625" style="474"/>
    <col min="15360" max="15360" width="8.7109375" style="474" customWidth="1"/>
    <col min="15361" max="15361" width="50.85546875" style="474" customWidth="1"/>
    <col min="15362" max="15364" width="19.5703125" style="474" customWidth="1"/>
    <col min="15365" max="15365" width="18.42578125" style="474" customWidth="1"/>
    <col min="15366" max="15366" width="11.5703125" style="474" customWidth="1"/>
    <col min="15367" max="15615" width="9.140625" style="474"/>
    <col min="15616" max="15616" width="8.7109375" style="474" customWidth="1"/>
    <col min="15617" max="15617" width="50.85546875" style="474" customWidth="1"/>
    <col min="15618" max="15620" width="19.5703125" style="474" customWidth="1"/>
    <col min="15621" max="15621" width="18.42578125" style="474" customWidth="1"/>
    <col min="15622" max="15622" width="11.5703125" style="474" customWidth="1"/>
    <col min="15623" max="15871" width="9.140625" style="474"/>
    <col min="15872" max="15872" width="8.7109375" style="474" customWidth="1"/>
    <col min="15873" max="15873" width="50.85546875" style="474" customWidth="1"/>
    <col min="15874" max="15876" width="19.5703125" style="474" customWidth="1"/>
    <col min="15877" max="15877" width="18.42578125" style="474" customWidth="1"/>
    <col min="15878" max="15878" width="11.5703125" style="474" customWidth="1"/>
    <col min="15879" max="16127" width="9.140625" style="474"/>
    <col min="16128" max="16128" width="8.7109375" style="474" customWidth="1"/>
    <col min="16129" max="16129" width="50.85546875" style="474" customWidth="1"/>
    <col min="16130" max="16132" width="19.5703125" style="474" customWidth="1"/>
    <col min="16133" max="16133" width="18.42578125" style="474" customWidth="1"/>
    <col min="16134" max="16134" width="11.5703125" style="474" customWidth="1"/>
    <col min="16135" max="16384" width="9.140625" style="474"/>
  </cols>
  <sheetData>
    <row r="1" spans="1:7" s="468" customFormat="1" ht="42" customHeight="1">
      <c r="A1" s="1244" t="s">
        <v>655</v>
      </c>
      <c r="B1" s="1245"/>
      <c r="D1" s="1246" t="s">
        <v>600</v>
      </c>
      <c r="E1" s="1246"/>
      <c r="F1" s="1246"/>
      <c r="G1" s="469"/>
    </row>
    <row r="2" spans="1:7" s="401" customFormat="1" ht="15.75" customHeight="1">
      <c r="A2" s="1232"/>
      <c r="B2" s="1232"/>
      <c r="C2" s="1232"/>
      <c r="D2" s="1232"/>
      <c r="E2" s="1232"/>
      <c r="F2" s="1232"/>
    </row>
    <row r="3" spans="1:7" s="468" customFormat="1" ht="18.75" customHeight="1">
      <c r="A3" s="1247" t="s">
        <v>74</v>
      </c>
      <c r="B3" s="1247"/>
      <c r="C3" s="1247"/>
      <c r="D3" s="1247"/>
      <c r="E3" s="1247"/>
      <c r="F3" s="1247"/>
    </row>
    <row r="4" spans="1:7" s="468" customFormat="1" ht="18.75" customHeight="1">
      <c r="A4" s="1247" t="s">
        <v>568</v>
      </c>
      <c r="B4" s="1247"/>
      <c r="C4" s="1247"/>
      <c r="D4" s="1247"/>
      <c r="E4" s="1247"/>
      <c r="F4" s="1247"/>
    </row>
    <row r="5" spans="1:7" s="470" customFormat="1" ht="19.5" customHeight="1">
      <c r="E5" s="471"/>
      <c r="F5" s="472"/>
    </row>
    <row r="6" spans="1:7" s="470" customFormat="1" ht="47.25" customHeight="1">
      <c r="A6" s="1242" t="s">
        <v>453</v>
      </c>
      <c r="B6" s="1243"/>
      <c r="C6" s="1243"/>
      <c r="D6" s="1243"/>
      <c r="E6" s="1243"/>
      <c r="F6" s="1243"/>
    </row>
    <row r="7" spans="1:7">
      <c r="A7" s="473" t="s">
        <v>398</v>
      </c>
      <c r="B7" s="467"/>
      <c r="C7" s="467"/>
      <c r="D7" s="467"/>
      <c r="E7" s="467"/>
      <c r="F7" s="467"/>
    </row>
    <row r="8" spans="1:7">
      <c r="A8" s="475" t="s">
        <v>399</v>
      </c>
      <c r="B8" s="446"/>
      <c r="C8" s="446"/>
      <c r="D8" s="446"/>
      <c r="E8" s="447"/>
      <c r="F8" s="448" t="s">
        <v>335</v>
      </c>
    </row>
    <row r="9" spans="1:7" s="401" customFormat="1" ht="47.25">
      <c r="A9" s="409" t="s">
        <v>80</v>
      </c>
      <c r="B9" s="410" t="s">
        <v>81</v>
      </c>
      <c r="C9" s="410" t="s">
        <v>596</v>
      </c>
      <c r="D9" s="411" t="s">
        <v>597</v>
      </c>
      <c r="E9" s="412" t="s">
        <v>598</v>
      </c>
      <c r="F9" s="410" t="s">
        <v>622</v>
      </c>
    </row>
    <row r="10" spans="1:7" s="414" customFormat="1">
      <c r="A10" s="413">
        <v>1</v>
      </c>
      <c r="B10" s="413">
        <v>2</v>
      </c>
      <c r="C10" s="413">
        <v>3</v>
      </c>
      <c r="D10" s="413">
        <v>4</v>
      </c>
      <c r="E10" s="413">
        <v>5</v>
      </c>
      <c r="F10" s="413">
        <v>6</v>
      </c>
    </row>
    <row r="11" spans="1:7" ht="19.5" customHeight="1">
      <c r="A11" s="476" t="s">
        <v>190</v>
      </c>
      <c r="B11" s="450" t="s">
        <v>380</v>
      </c>
      <c r="C11" s="477"/>
      <c r="D11" s="452"/>
      <c r="E11" s="452"/>
      <c r="F11" s="457" t="e">
        <f>E11/D11*100</f>
        <v>#DIV/0!</v>
      </c>
    </row>
    <row r="12" spans="1:7" ht="19.5" customHeight="1">
      <c r="A12" s="476" t="s">
        <v>209</v>
      </c>
      <c r="B12" s="450" t="s">
        <v>400</v>
      </c>
      <c r="C12" s="454">
        <f>C13+C20</f>
        <v>0</v>
      </c>
      <c r="D12" s="454">
        <f>D13+D20</f>
        <v>0</v>
      </c>
      <c r="E12" s="454">
        <f>E13+E20</f>
        <v>0</v>
      </c>
      <c r="F12" s="457" t="e">
        <f t="shared" ref="F12:F35" si="0">E12/D12*100</f>
        <v>#DIV/0!</v>
      </c>
    </row>
    <row r="13" spans="1:7" ht="46.5" customHeight="1">
      <c r="A13" s="476" t="s">
        <v>401</v>
      </c>
      <c r="B13" s="456" t="s">
        <v>454</v>
      </c>
      <c r="C13" s="457">
        <f>SUM(C14:C19)</f>
        <v>0</v>
      </c>
      <c r="D13" s="457">
        <f>SUM(D14:D19)</f>
        <v>0</v>
      </c>
      <c r="E13" s="457">
        <f>SUM(E14:E19)</f>
        <v>0</v>
      </c>
      <c r="F13" s="457" t="e">
        <f t="shared" si="0"/>
        <v>#DIV/0!</v>
      </c>
    </row>
    <row r="14" spans="1:7" ht="20.25" customHeight="1">
      <c r="A14" s="476" t="s">
        <v>403</v>
      </c>
      <c r="B14" s="478" t="s">
        <v>455</v>
      </c>
      <c r="C14" s="479"/>
      <c r="D14" s="459"/>
      <c r="E14" s="480"/>
      <c r="F14" s="457" t="e">
        <f t="shared" si="0"/>
        <v>#DIV/0!</v>
      </c>
    </row>
    <row r="15" spans="1:7" ht="20.25" customHeight="1">
      <c r="A15" s="476" t="s">
        <v>405</v>
      </c>
      <c r="B15" s="478" t="s">
        <v>456</v>
      </c>
      <c r="C15" s="479"/>
      <c r="D15" s="459"/>
      <c r="E15" s="480"/>
      <c r="F15" s="457" t="e">
        <f t="shared" si="0"/>
        <v>#DIV/0!</v>
      </c>
    </row>
    <row r="16" spans="1:7" ht="20.25" customHeight="1">
      <c r="A16" s="476" t="s">
        <v>407</v>
      </c>
      <c r="B16" s="456" t="s">
        <v>457</v>
      </c>
      <c r="C16" s="479"/>
      <c r="D16" s="459"/>
      <c r="E16" s="480"/>
      <c r="F16" s="457" t="e">
        <f t="shared" si="0"/>
        <v>#DIV/0!</v>
      </c>
    </row>
    <row r="17" spans="1:7" ht="20.25" customHeight="1">
      <c r="A17" s="476" t="s">
        <v>409</v>
      </c>
      <c r="B17" s="456" t="s">
        <v>458</v>
      </c>
      <c r="C17" s="479"/>
      <c r="D17" s="459"/>
      <c r="E17" s="480"/>
      <c r="F17" s="457" t="e">
        <f t="shared" si="0"/>
        <v>#DIV/0!</v>
      </c>
    </row>
    <row r="18" spans="1:7" ht="20.25" customHeight="1">
      <c r="A18" s="476" t="s">
        <v>411</v>
      </c>
      <c r="B18" s="478" t="s">
        <v>459</v>
      </c>
      <c r="C18" s="479"/>
      <c r="D18" s="459"/>
      <c r="E18" s="480"/>
      <c r="F18" s="457" t="e">
        <f t="shared" si="0"/>
        <v>#DIV/0!</v>
      </c>
    </row>
    <row r="19" spans="1:7" ht="20.25" customHeight="1">
      <c r="A19" s="476" t="s">
        <v>460</v>
      </c>
      <c r="B19" s="456" t="s">
        <v>461</v>
      </c>
      <c r="C19" s="479"/>
      <c r="D19" s="459"/>
      <c r="E19" s="480"/>
      <c r="F19" s="457" t="e">
        <f t="shared" si="0"/>
        <v>#DIV/0!</v>
      </c>
    </row>
    <row r="20" spans="1:7" ht="20.25" customHeight="1">
      <c r="A20" s="476" t="s">
        <v>413</v>
      </c>
      <c r="B20" s="456" t="s">
        <v>414</v>
      </c>
      <c r="C20" s="457">
        <f>SUM(C21:C23)</f>
        <v>0</v>
      </c>
      <c r="D20" s="457">
        <f>SUM(D21:D23)</f>
        <v>0</v>
      </c>
      <c r="E20" s="457">
        <f>SUM(E21:E23)</f>
        <v>0</v>
      </c>
      <c r="F20" s="457" t="e">
        <f t="shared" si="0"/>
        <v>#DIV/0!</v>
      </c>
    </row>
    <row r="21" spans="1:7" ht="20.25" customHeight="1">
      <c r="A21" s="476" t="s">
        <v>415</v>
      </c>
      <c r="B21" s="456" t="s">
        <v>416</v>
      </c>
      <c r="C21" s="479"/>
      <c r="D21" s="459"/>
      <c r="E21" s="459"/>
      <c r="F21" s="457" t="e">
        <f t="shared" si="0"/>
        <v>#DIV/0!</v>
      </c>
    </row>
    <row r="22" spans="1:7" ht="20.25" customHeight="1">
      <c r="A22" s="476" t="s">
        <v>417</v>
      </c>
      <c r="B22" s="456" t="s">
        <v>462</v>
      </c>
      <c r="C22" s="479"/>
      <c r="D22" s="459"/>
      <c r="E22" s="480"/>
      <c r="F22" s="457" t="e">
        <f t="shared" si="0"/>
        <v>#DIV/0!</v>
      </c>
      <c r="G22" s="467"/>
    </row>
    <row r="23" spans="1:7" ht="20.25" customHeight="1">
      <c r="A23" s="476" t="s">
        <v>419</v>
      </c>
      <c r="B23" s="456" t="s">
        <v>420</v>
      </c>
      <c r="C23" s="479"/>
      <c r="D23" s="479"/>
      <c r="E23" s="480"/>
      <c r="F23" s="457" t="e">
        <f t="shared" si="0"/>
        <v>#DIV/0!</v>
      </c>
      <c r="G23" s="467"/>
    </row>
    <row r="24" spans="1:7" ht="20.25" customHeight="1">
      <c r="A24" s="481"/>
      <c r="B24" s="450" t="s">
        <v>421</v>
      </c>
      <c r="C24" s="454">
        <f>C11+C12</f>
        <v>0</v>
      </c>
      <c r="D24" s="454">
        <f>D11+D12</f>
        <v>0</v>
      </c>
      <c r="E24" s="454">
        <f>E11+E12</f>
        <v>0</v>
      </c>
      <c r="F24" s="454" t="e">
        <f t="shared" si="0"/>
        <v>#DIV/0!</v>
      </c>
      <c r="G24" s="482"/>
    </row>
    <row r="25" spans="1:7" ht="20.25" customHeight="1">
      <c r="A25" s="481" t="s">
        <v>211</v>
      </c>
      <c r="B25" s="450" t="s">
        <v>463</v>
      </c>
      <c r="C25" s="454">
        <f>C26+C32+C33</f>
        <v>0</v>
      </c>
      <c r="D25" s="454">
        <f>D26+D32+D33</f>
        <v>0</v>
      </c>
      <c r="E25" s="454">
        <f>E26+E32+E33</f>
        <v>0</v>
      </c>
      <c r="F25" s="454" t="e">
        <f t="shared" si="0"/>
        <v>#DIV/0!</v>
      </c>
      <c r="G25" s="483"/>
    </row>
    <row r="26" spans="1:7" ht="20.25" customHeight="1">
      <c r="A26" s="481" t="s">
        <v>423</v>
      </c>
      <c r="B26" s="456" t="s">
        <v>424</v>
      </c>
      <c r="C26" s="457">
        <f>SUM(C27:C31)</f>
        <v>0</v>
      </c>
      <c r="D26" s="457">
        <f>SUM(D27:D31)</f>
        <v>0</v>
      </c>
      <c r="E26" s="457">
        <f>SUM(E27:E31)</f>
        <v>0</v>
      </c>
      <c r="F26" s="457" t="e">
        <f t="shared" si="0"/>
        <v>#DIV/0!</v>
      </c>
      <c r="G26" s="483"/>
    </row>
    <row r="27" spans="1:7" ht="20.25" customHeight="1">
      <c r="A27" s="481" t="s">
        <v>425</v>
      </c>
      <c r="B27" s="456" t="s">
        <v>464</v>
      </c>
      <c r="C27" s="479"/>
      <c r="D27" s="459"/>
      <c r="E27" s="480"/>
      <c r="F27" s="457" t="e">
        <f t="shared" si="0"/>
        <v>#DIV/0!</v>
      </c>
      <c r="G27" s="483"/>
    </row>
    <row r="28" spans="1:7" ht="20.25" customHeight="1">
      <c r="A28" s="481" t="s">
        <v>427</v>
      </c>
      <c r="B28" s="456" t="s">
        <v>465</v>
      </c>
      <c r="C28" s="479"/>
      <c r="D28" s="459"/>
      <c r="E28" s="480"/>
      <c r="F28" s="457" t="e">
        <f t="shared" si="0"/>
        <v>#DIV/0!</v>
      </c>
      <c r="G28" s="483"/>
    </row>
    <row r="29" spans="1:7" ht="33.75" customHeight="1">
      <c r="A29" s="481" t="s">
        <v>466</v>
      </c>
      <c r="B29" s="421" t="s">
        <v>451</v>
      </c>
      <c r="C29" s="459"/>
      <c r="D29" s="459"/>
      <c r="E29" s="480"/>
      <c r="F29" s="457" t="e">
        <f t="shared" si="0"/>
        <v>#DIV/0!</v>
      </c>
      <c r="G29" s="483"/>
    </row>
    <row r="30" spans="1:7" ht="33.75" customHeight="1">
      <c r="A30" s="481" t="s">
        <v>467</v>
      </c>
      <c r="B30" s="421" t="s">
        <v>468</v>
      </c>
      <c r="C30" s="459"/>
      <c r="D30" s="459"/>
      <c r="E30" s="484"/>
      <c r="F30" s="457" t="e">
        <f t="shared" si="0"/>
        <v>#DIV/0!</v>
      </c>
      <c r="G30" s="483"/>
    </row>
    <row r="31" spans="1:7" ht="21" customHeight="1">
      <c r="A31" s="481" t="s">
        <v>469</v>
      </c>
      <c r="B31" s="485" t="s">
        <v>446</v>
      </c>
      <c r="C31" s="459"/>
      <c r="D31" s="459"/>
      <c r="E31" s="480"/>
      <c r="F31" s="457" t="e">
        <f t="shared" si="0"/>
        <v>#DIV/0!</v>
      </c>
      <c r="G31" s="483"/>
    </row>
    <row r="32" spans="1:7" ht="21" customHeight="1">
      <c r="A32" s="481" t="s">
        <v>437</v>
      </c>
      <c r="B32" s="460" t="s">
        <v>438</v>
      </c>
      <c r="C32" s="459"/>
      <c r="D32" s="459"/>
      <c r="E32" s="480"/>
      <c r="F32" s="457" t="e">
        <f t="shared" si="0"/>
        <v>#DIV/0!</v>
      </c>
      <c r="G32" s="482"/>
    </row>
    <row r="33" spans="1:7" ht="21" customHeight="1">
      <c r="A33" s="481" t="s">
        <v>439</v>
      </c>
      <c r="B33" s="460" t="s">
        <v>440</v>
      </c>
      <c r="C33" s="459"/>
      <c r="D33" s="459"/>
      <c r="E33" s="480"/>
      <c r="F33" s="457" t="e">
        <f t="shared" si="0"/>
        <v>#DIV/0!</v>
      </c>
      <c r="G33" s="467"/>
    </row>
    <row r="34" spans="1:7" ht="21" customHeight="1">
      <c r="A34" s="481" t="s">
        <v>213</v>
      </c>
      <c r="B34" s="464" t="s">
        <v>441</v>
      </c>
      <c r="C34" s="454">
        <f>C11+C12-C25</f>
        <v>0</v>
      </c>
      <c r="D34" s="454">
        <f>D11+D12-D25</f>
        <v>0</v>
      </c>
      <c r="E34" s="454">
        <f>E11+E12-E25</f>
        <v>0</v>
      </c>
      <c r="F34" s="454" t="e">
        <f t="shared" si="0"/>
        <v>#DIV/0!</v>
      </c>
      <c r="G34" s="467"/>
    </row>
    <row r="35" spans="1:7" ht="21" customHeight="1">
      <c r="A35" s="481"/>
      <c r="B35" s="450" t="s">
        <v>442</v>
      </c>
      <c r="C35" s="454">
        <f>C34+C25</f>
        <v>0</v>
      </c>
      <c r="D35" s="454">
        <f>D34+D25</f>
        <v>0</v>
      </c>
      <c r="E35" s="454">
        <f>E34+E25</f>
        <v>0</v>
      </c>
      <c r="F35" s="454" t="e">
        <f t="shared" si="0"/>
        <v>#DIV/0!</v>
      </c>
    </row>
    <row r="36" spans="1:7" s="488" customFormat="1" ht="17.25" customHeight="1">
      <c r="A36" s="486"/>
      <c r="B36" s="487" t="s">
        <v>351</v>
      </c>
    </row>
    <row r="37" spans="1:7" s="488" customFormat="1" ht="19.5" customHeight="1">
      <c r="A37" s="488" t="s">
        <v>651</v>
      </c>
      <c r="B37" s="489"/>
    </row>
    <row r="38" spans="1:7" s="488" customFormat="1" ht="19.5" customHeight="1">
      <c r="A38" s="490"/>
    </row>
    <row r="39" spans="1:7" s="438" customFormat="1" ht="16.5" customHeight="1">
      <c r="A39" s="437"/>
      <c r="B39" s="437" t="s">
        <v>180</v>
      </c>
      <c r="C39" s="437"/>
      <c r="D39" s="437"/>
      <c r="E39" s="437" t="s">
        <v>225</v>
      </c>
      <c r="F39" s="437"/>
    </row>
    <row r="40" spans="1:7" s="438" customFormat="1" ht="9" customHeight="1">
      <c r="A40" s="437"/>
      <c r="B40" s="437"/>
      <c r="C40" s="437"/>
      <c r="D40" s="437"/>
      <c r="E40" s="437"/>
      <c r="F40" s="437"/>
    </row>
    <row r="41" spans="1:7" s="438" customFormat="1" ht="44.25" customHeight="1">
      <c r="A41" s="437"/>
      <c r="B41" s="437" t="s">
        <v>182</v>
      </c>
      <c r="C41" s="437"/>
      <c r="D41" s="437"/>
      <c r="E41" s="437" t="s">
        <v>183</v>
      </c>
      <c r="F41" s="437"/>
    </row>
    <row r="42" spans="1:7" s="438" customFormat="1" ht="12.75" customHeight="1">
      <c r="A42" s="437"/>
      <c r="B42" s="722" t="s">
        <v>624</v>
      </c>
      <c r="C42" s="437"/>
      <c r="D42" s="437"/>
      <c r="E42" s="722" t="s">
        <v>624</v>
      </c>
      <c r="F42" s="437"/>
    </row>
    <row r="43" spans="1:7" s="438" customFormat="1" ht="19.5" customHeight="1">
      <c r="A43" s="437"/>
      <c r="B43" s="401"/>
      <c r="C43" s="401"/>
      <c r="D43" s="401"/>
      <c r="E43" s="401"/>
      <c r="F43" s="401"/>
    </row>
    <row r="44" spans="1:7" s="438" customFormat="1" ht="32.25" customHeight="1">
      <c r="A44" s="437"/>
      <c r="B44" s="696"/>
      <c r="C44" s="437"/>
      <c r="D44" s="437"/>
      <c r="E44" s="696"/>
      <c r="F44" s="437"/>
    </row>
    <row r="45" spans="1:7" s="438" customFormat="1" ht="12.75"/>
    <row r="46" spans="1:7" s="400" customFormat="1" ht="12.75">
      <c r="A46" s="438"/>
      <c r="B46" s="438"/>
      <c r="C46" s="438"/>
      <c r="D46" s="438"/>
      <c r="E46" s="438"/>
      <c r="F46" s="438"/>
    </row>
    <row r="47" spans="1:7" s="400" customFormat="1" ht="15" customHeight="1">
      <c r="A47" s="438"/>
      <c r="B47" s="438"/>
      <c r="C47" s="438"/>
      <c r="D47" s="1234"/>
      <c r="E47" s="1234"/>
      <c r="F47" s="1234"/>
    </row>
    <row r="48" spans="1:7" s="401" customFormat="1" ht="20.25" customHeight="1">
      <c r="A48" s="437"/>
      <c r="B48" s="437"/>
      <c r="C48" s="437"/>
      <c r="D48" s="1235"/>
      <c r="E48" s="1235"/>
      <c r="F48" s="1235"/>
    </row>
    <row r="49" spans="5:6" s="470" customFormat="1">
      <c r="E49" s="471"/>
      <c r="F49" s="472"/>
    </row>
  </sheetData>
  <mergeCells count="8">
    <mergeCell ref="D47:F47"/>
    <mergeCell ref="D48:F48"/>
    <mergeCell ref="A6:F6"/>
    <mergeCell ref="A1:B1"/>
    <mergeCell ref="D1:F1"/>
    <mergeCell ref="A2:F2"/>
    <mergeCell ref="A3:F3"/>
    <mergeCell ref="A4:F4"/>
  </mergeCells>
  <pageMargins left="0.7" right="0.7" top="0.75" bottom="0.75" header="0.3" footer="0.3"/>
  <pageSetup paperSize="9" scale="67" fitToHeight="0" orientation="portrait" verticalDpi="598"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2"/>
  <sheetViews>
    <sheetView view="pageBreakPreview" zoomScaleNormal="100" zoomScaleSheetLayoutView="100" workbookViewId="0">
      <selection activeCell="E35" sqref="E35"/>
    </sheetView>
  </sheetViews>
  <sheetFormatPr defaultRowHeight="15.75"/>
  <cols>
    <col min="1" max="1" width="9.85546875" style="491" customWidth="1"/>
    <col min="2" max="2" width="55.140625" style="474" customWidth="1"/>
    <col min="3" max="5" width="19.42578125" style="474" customWidth="1"/>
    <col min="6" max="6" width="12.140625" style="474" customWidth="1"/>
    <col min="7" max="255" width="9.140625" style="474"/>
    <col min="256" max="256" width="9.85546875" style="474" customWidth="1"/>
    <col min="257" max="257" width="48.140625" style="474" customWidth="1"/>
    <col min="258" max="261" width="19.42578125" style="474" customWidth="1"/>
    <col min="262" max="262" width="12.140625" style="474" customWidth="1"/>
    <col min="263" max="511" width="9.140625" style="474"/>
    <col min="512" max="512" width="9.85546875" style="474" customWidth="1"/>
    <col min="513" max="513" width="48.140625" style="474" customWidth="1"/>
    <col min="514" max="517" width="19.42578125" style="474" customWidth="1"/>
    <col min="518" max="518" width="12.140625" style="474" customWidth="1"/>
    <col min="519" max="767" width="9.140625" style="474"/>
    <col min="768" max="768" width="9.85546875" style="474" customWidth="1"/>
    <col min="769" max="769" width="48.140625" style="474" customWidth="1"/>
    <col min="770" max="773" width="19.42578125" style="474" customWidth="1"/>
    <col min="774" max="774" width="12.140625" style="474" customWidth="1"/>
    <col min="775" max="1023" width="9.140625" style="474"/>
    <col min="1024" max="1024" width="9.85546875" style="474" customWidth="1"/>
    <col min="1025" max="1025" width="48.140625" style="474" customWidth="1"/>
    <col min="1026" max="1029" width="19.42578125" style="474" customWidth="1"/>
    <col min="1030" max="1030" width="12.140625" style="474" customWidth="1"/>
    <col min="1031" max="1279" width="9.140625" style="474"/>
    <col min="1280" max="1280" width="9.85546875" style="474" customWidth="1"/>
    <col min="1281" max="1281" width="48.140625" style="474" customWidth="1"/>
    <col min="1282" max="1285" width="19.42578125" style="474" customWidth="1"/>
    <col min="1286" max="1286" width="12.140625" style="474" customWidth="1"/>
    <col min="1287" max="1535" width="9.140625" style="474"/>
    <col min="1536" max="1536" width="9.85546875" style="474" customWidth="1"/>
    <col min="1537" max="1537" width="48.140625" style="474" customWidth="1"/>
    <col min="1538" max="1541" width="19.42578125" style="474" customWidth="1"/>
    <col min="1542" max="1542" width="12.140625" style="474" customWidth="1"/>
    <col min="1543" max="1791" width="9.140625" style="474"/>
    <col min="1792" max="1792" width="9.85546875" style="474" customWidth="1"/>
    <col min="1793" max="1793" width="48.140625" style="474" customWidth="1"/>
    <col min="1794" max="1797" width="19.42578125" style="474" customWidth="1"/>
    <col min="1798" max="1798" width="12.140625" style="474" customWidth="1"/>
    <col min="1799" max="2047" width="9.140625" style="474"/>
    <col min="2048" max="2048" width="9.85546875" style="474" customWidth="1"/>
    <col min="2049" max="2049" width="48.140625" style="474" customWidth="1"/>
    <col min="2050" max="2053" width="19.42578125" style="474" customWidth="1"/>
    <col min="2054" max="2054" width="12.140625" style="474" customWidth="1"/>
    <col min="2055" max="2303" width="9.140625" style="474"/>
    <col min="2304" max="2304" width="9.85546875" style="474" customWidth="1"/>
    <col min="2305" max="2305" width="48.140625" style="474" customWidth="1"/>
    <col min="2306" max="2309" width="19.42578125" style="474" customWidth="1"/>
    <col min="2310" max="2310" width="12.140625" style="474" customWidth="1"/>
    <col min="2311" max="2559" width="9.140625" style="474"/>
    <col min="2560" max="2560" width="9.85546875" style="474" customWidth="1"/>
    <col min="2561" max="2561" width="48.140625" style="474" customWidth="1"/>
    <col min="2562" max="2565" width="19.42578125" style="474" customWidth="1"/>
    <col min="2566" max="2566" width="12.140625" style="474" customWidth="1"/>
    <col min="2567" max="2815" width="9.140625" style="474"/>
    <col min="2816" max="2816" width="9.85546875" style="474" customWidth="1"/>
    <col min="2817" max="2817" width="48.140625" style="474" customWidth="1"/>
    <col min="2818" max="2821" width="19.42578125" style="474" customWidth="1"/>
    <col min="2822" max="2822" width="12.140625" style="474" customWidth="1"/>
    <col min="2823" max="3071" width="9.140625" style="474"/>
    <col min="3072" max="3072" width="9.85546875" style="474" customWidth="1"/>
    <col min="3073" max="3073" width="48.140625" style="474" customWidth="1"/>
    <col min="3074" max="3077" width="19.42578125" style="474" customWidth="1"/>
    <col min="3078" max="3078" width="12.140625" style="474" customWidth="1"/>
    <col min="3079" max="3327" width="9.140625" style="474"/>
    <col min="3328" max="3328" width="9.85546875" style="474" customWidth="1"/>
    <col min="3329" max="3329" width="48.140625" style="474" customWidth="1"/>
    <col min="3330" max="3333" width="19.42578125" style="474" customWidth="1"/>
    <col min="3334" max="3334" width="12.140625" style="474" customWidth="1"/>
    <col min="3335" max="3583" width="9.140625" style="474"/>
    <col min="3584" max="3584" width="9.85546875" style="474" customWidth="1"/>
    <col min="3585" max="3585" width="48.140625" style="474" customWidth="1"/>
    <col min="3586" max="3589" width="19.42578125" style="474" customWidth="1"/>
    <col min="3590" max="3590" width="12.140625" style="474" customWidth="1"/>
    <col min="3591" max="3839" width="9.140625" style="474"/>
    <col min="3840" max="3840" width="9.85546875" style="474" customWidth="1"/>
    <col min="3841" max="3841" width="48.140625" style="474" customWidth="1"/>
    <col min="3842" max="3845" width="19.42578125" style="474" customWidth="1"/>
    <col min="3846" max="3846" width="12.140625" style="474" customWidth="1"/>
    <col min="3847" max="4095" width="9.140625" style="474"/>
    <col min="4096" max="4096" width="9.85546875" style="474" customWidth="1"/>
    <col min="4097" max="4097" width="48.140625" style="474" customWidth="1"/>
    <col min="4098" max="4101" width="19.42578125" style="474" customWidth="1"/>
    <col min="4102" max="4102" width="12.140625" style="474" customWidth="1"/>
    <col min="4103" max="4351" width="9.140625" style="474"/>
    <col min="4352" max="4352" width="9.85546875" style="474" customWidth="1"/>
    <col min="4353" max="4353" width="48.140625" style="474" customWidth="1"/>
    <col min="4354" max="4357" width="19.42578125" style="474" customWidth="1"/>
    <col min="4358" max="4358" width="12.140625" style="474" customWidth="1"/>
    <col min="4359" max="4607" width="9.140625" style="474"/>
    <col min="4608" max="4608" width="9.85546875" style="474" customWidth="1"/>
    <col min="4609" max="4609" width="48.140625" style="474" customWidth="1"/>
    <col min="4610" max="4613" width="19.42578125" style="474" customWidth="1"/>
    <col min="4614" max="4614" width="12.140625" style="474" customWidth="1"/>
    <col min="4615" max="4863" width="9.140625" style="474"/>
    <col min="4864" max="4864" width="9.85546875" style="474" customWidth="1"/>
    <col min="4865" max="4865" width="48.140625" style="474" customWidth="1"/>
    <col min="4866" max="4869" width="19.42578125" style="474" customWidth="1"/>
    <col min="4870" max="4870" width="12.140625" style="474" customWidth="1"/>
    <col min="4871" max="5119" width="9.140625" style="474"/>
    <col min="5120" max="5120" width="9.85546875" style="474" customWidth="1"/>
    <col min="5121" max="5121" width="48.140625" style="474" customWidth="1"/>
    <col min="5122" max="5125" width="19.42578125" style="474" customWidth="1"/>
    <col min="5126" max="5126" width="12.140625" style="474" customWidth="1"/>
    <col min="5127" max="5375" width="9.140625" style="474"/>
    <col min="5376" max="5376" width="9.85546875" style="474" customWidth="1"/>
    <col min="5377" max="5377" width="48.140625" style="474" customWidth="1"/>
    <col min="5378" max="5381" width="19.42578125" style="474" customWidth="1"/>
    <col min="5382" max="5382" width="12.140625" style="474" customWidth="1"/>
    <col min="5383" max="5631" width="9.140625" style="474"/>
    <col min="5632" max="5632" width="9.85546875" style="474" customWidth="1"/>
    <col min="5633" max="5633" width="48.140625" style="474" customWidth="1"/>
    <col min="5634" max="5637" width="19.42578125" style="474" customWidth="1"/>
    <col min="5638" max="5638" width="12.140625" style="474" customWidth="1"/>
    <col min="5639" max="5887" width="9.140625" style="474"/>
    <col min="5888" max="5888" width="9.85546875" style="474" customWidth="1"/>
    <col min="5889" max="5889" width="48.140625" style="474" customWidth="1"/>
    <col min="5890" max="5893" width="19.42578125" style="474" customWidth="1"/>
    <col min="5894" max="5894" width="12.140625" style="474" customWidth="1"/>
    <col min="5895" max="6143" width="9.140625" style="474"/>
    <col min="6144" max="6144" width="9.85546875" style="474" customWidth="1"/>
    <col min="6145" max="6145" width="48.140625" style="474" customWidth="1"/>
    <col min="6146" max="6149" width="19.42578125" style="474" customWidth="1"/>
    <col min="6150" max="6150" width="12.140625" style="474" customWidth="1"/>
    <col min="6151" max="6399" width="9.140625" style="474"/>
    <col min="6400" max="6400" width="9.85546875" style="474" customWidth="1"/>
    <col min="6401" max="6401" width="48.140625" style="474" customWidth="1"/>
    <col min="6402" max="6405" width="19.42578125" style="474" customWidth="1"/>
    <col min="6406" max="6406" width="12.140625" style="474" customWidth="1"/>
    <col min="6407" max="6655" width="9.140625" style="474"/>
    <col min="6656" max="6656" width="9.85546875" style="474" customWidth="1"/>
    <col min="6657" max="6657" width="48.140625" style="474" customWidth="1"/>
    <col min="6658" max="6661" width="19.42578125" style="474" customWidth="1"/>
    <col min="6662" max="6662" width="12.140625" style="474" customWidth="1"/>
    <col min="6663" max="6911" width="9.140625" style="474"/>
    <col min="6912" max="6912" width="9.85546875" style="474" customWidth="1"/>
    <col min="6913" max="6913" width="48.140625" style="474" customWidth="1"/>
    <col min="6914" max="6917" width="19.42578125" style="474" customWidth="1"/>
    <col min="6918" max="6918" width="12.140625" style="474" customWidth="1"/>
    <col min="6919" max="7167" width="9.140625" style="474"/>
    <col min="7168" max="7168" width="9.85546875" style="474" customWidth="1"/>
    <col min="7169" max="7169" width="48.140625" style="474" customWidth="1"/>
    <col min="7170" max="7173" width="19.42578125" style="474" customWidth="1"/>
    <col min="7174" max="7174" width="12.140625" style="474" customWidth="1"/>
    <col min="7175" max="7423" width="9.140625" style="474"/>
    <col min="7424" max="7424" width="9.85546875" style="474" customWidth="1"/>
    <col min="7425" max="7425" width="48.140625" style="474" customWidth="1"/>
    <col min="7426" max="7429" width="19.42578125" style="474" customWidth="1"/>
    <col min="7430" max="7430" width="12.140625" style="474" customWidth="1"/>
    <col min="7431" max="7679" width="9.140625" style="474"/>
    <col min="7680" max="7680" width="9.85546875" style="474" customWidth="1"/>
    <col min="7681" max="7681" width="48.140625" style="474" customWidth="1"/>
    <col min="7682" max="7685" width="19.42578125" style="474" customWidth="1"/>
    <col min="7686" max="7686" width="12.140625" style="474" customWidth="1"/>
    <col min="7687" max="7935" width="9.140625" style="474"/>
    <col min="7936" max="7936" width="9.85546875" style="474" customWidth="1"/>
    <col min="7937" max="7937" width="48.140625" style="474" customWidth="1"/>
    <col min="7938" max="7941" width="19.42578125" style="474" customWidth="1"/>
    <col min="7942" max="7942" width="12.140625" style="474" customWidth="1"/>
    <col min="7943" max="8191" width="9.140625" style="474"/>
    <col min="8192" max="8192" width="9.85546875" style="474" customWidth="1"/>
    <col min="8193" max="8193" width="48.140625" style="474" customWidth="1"/>
    <col min="8194" max="8197" width="19.42578125" style="474" customWidth="1"/>
    <col min="8198" max="8198" width="12.140625" style="474" customWidth="1"/>
    <col min="8199" max="8447" width="9.140625" style="474"/>
    <col min="8448" max="8448" width="9.85546875" style="474" customWidth="1"/>
    <col min="8449" max="8449" width="48.140625" style="474" customWidth="1"/>
    <col min="8450" max="8453" width="19.42578125" style="474" customWidth="1"/>
    <col min="8454" max="8454" width="12.140625" style="474" customWidth="1"/>
    <col min="8455" max="8703" width="9.140625" style="474"/>
    <col min="8704" max="8704" width="9.85546875" style="474" customWidth="1"/>
    <col min="8705" max="8705" width="48.140625" style="474" customWidth="1"/>
    <col min="8706" max="8709" width="19.42578125" style="474" customWidth="1"/>
    <col min="8710" max="8710" width="12.140625" style="474" customWidth="1"/>
    <col min="8711" max="8959" width="9.140625" style="474"/>
    <col min="8960" max="8960" width="9.85546875" style="474" customWidth="1"/>
    <col min="8961" max="8961" width="48.140625" style="474" customWidth="1"/>
    <col min="8962" max="8965" width="19.42578125" style="474" customWidth="1"/>
    <col min="8966" max="8966" width="12.140625" style="474" customWidth="1"/>
    <col min="8967" max="9215" width="9.140625" style="474"/>
    <col min="9216" max="9216" width="9.85546875" style="474" customWidth="1"/>
    <col min="9217" max="9217" width="48.140625" style="474" customWidth="1"/>
    <col min="9218" max="9221" width="19.42578125" style="474" customWidth="1"/>
    <col min="9222" max="9222" width="12.140625" style="474" customWidth="1"/>
    <col min="9223" max="9471" width="9.140625" style="474"/>
    <col min="9472" max="9472" width="9.85546875" style="474" customWidth="1"/>
    <col min="9473" max="9473" width="48.140625" style="474" customWidth="1"/>
    <col min="9474" max="9477" width="19.42578125" style="474" customWidth="1"/>
    <col min="9478" max="9478" width="12.140625" style="474" customWidth="1"/>
    <col min="9479" max="9727" width="9.140625" style="474"/>
    <col min="9728" max="9728" width="9.85546875" style="474" customWidth="1"/>
    <col min="9729" max="9729" width="48.140625" style="474" customWidth="1"/>
    <col min="9730" max="9733" width="19.42578125" style="474" customWidth="1"/>
    <col min="9734" max="9734" width="12.140625" style="474" customWidth="1"/>
    <col min="9735" max="9983" width="9.140625" style="474"/>
    <col min="9984" max="9984" width="9.85546875" style="474" customWidth="1"/>
    <col min="9985" max="9985" width="48.140625" style="474" customWidth="1"/>
    <col min="9986" max="9989" width="19.42578125" style="474" customWidth="1"/>
    <col min="9990" max="9990" width="12.140625" style="474" customWidth="1"/>
    <col min="9991" max="10239" width="9.140625" style="474"/>
    <col min="10240" max="10240" width="9.85546875" style="474" customWidth="1"/>
    <col min="10241" max="10241" width="48.140625" style="474" customWidth="1"/>
    <col min="10242" max="10245" width="19.42578125" style="474" customWidth="1"/>
    <col min="10246" max="10246" width="12.140625" style="474" customWidth="1"/>
    <col min="10247" max="10495" width="9.140625" style="474"/>
    <col min="10496" max="10496" width="9.85546875" style="474" customWidth="1"/>
    <col min="10497" max="10497" width="48.140625" style="474" customWidth="1"/>
    <col min="10498" max="10501" width="19.42578125" style="474" customWidth="1"/>
    <col min="10502" max="10502" width="12.140625" style="474" customWidth="1"/>
    <col min="10503" max="10751" width="9.140625" style="474"/>
    <col min="10752" max="10752" width="9.85546875" style="474" customWidth="1"/>
    <col min="10753" max="10753" width="48.140625" style="474" customWidth="1"/>
    <col min="10754" max="10757" width="19.42578125" style="474" customWidth="1"/>
    <col min="10758" max="10758" width="12.140625" style="474" customWidth="1"/>
    <col min="10759" max="11007" width="9.140625" style="474"/>
    <col min="11008" max="11008" width="9.85546875" style="474" customWidth="1"/>
    <col min="11009" max="11009" width="48.140625" style="474" customWidth="1"/>
    <col min="11010" max="11013" width="19.42578125" style="474" customWidth="1"/>
    <col min="11014" max="11014" width="12.140625" style="474" customWidth="1"/>
    <col min="11015" max="11263" width="9.140625" style="474"/>
    <col min="11264" max="11264" width="9.85546875" style="474" customWidth="1"/>
    <col min="11265" max="11265" width="48.140625" style="474" customWidth="1"/>
    <col min="11266" max="11269" width="19.42578125" style="474" customWidth="1"/>
    <col min="11270" max="11270" width="12.140625" style="474" customWidth="1"/>
    <col min="11271" max="11519" width="9.140625" style="474"/>
    <col min="11520" max="11520" width="9.85546875" style="474" customWidth="1"/>
    <col min="11521" max="11521" width="48.140625" style="474" customWidth="1"/>
    <col min="11522" max="11525" width="19.42578125" style="474" customWidth="1"/>
    <col min="11526" max="11526" width="12.140625" style="474" customWidth="1"/>
    <col min="11527" max="11775" width="9.140625" style="474"/>
    <col min="11776" max="11776" width="9.85546875" style="474" customWidth="1"/>
    <col min="11777" max="11777" width="48.140625" style="474" customWidth="1"/>
    <col min="11778" max="11781" width="19.42578125" style="474" customWidth="1"/>
    <col min="11782" max="11782" width="12.140625" style="474" customWidth="1"/>
    <col min="11783" max="12031" width="9.140625" style="474"/>
    <col min="12032" max="12032" width="9.85546875" style="474" customWidth="1"/>
    <col min="12033" max="12033" width="48.140625" style="474" customWidth="1"/>
    <col min="12034" max="12037" width="19.42578125" style="474" customWidth="1"/>
    <col min="12038" max="12038" width="12.140625" style="474" customWidth="1"/>
    <col min="12039" max="12287" width="9.140625" style="474"/>
    <col min="12288" max="12288" width="9.85546875" style="474" customWidth="1"/>
    <col min="12289" max="12289" width="48.140625" style="474" customWidth="1"/>
    <col min="12290" max="12293" width="19.42578125" style="474" customWidth="1"/>
    <col min="12294" max="12294" width="12.140625" style="474" customWidth="1"/>
    <col min="12295" max="12543" width="9.140625" style="474"/>
    <col min="12544" max="12544" width="9.85546875" style="474" customWidth="1"/>
    <col min="12545" max="12545" width="48.140625" style="474" customWidth="1"/>
    <col min="12546" max="12549" width="19.42578125" style="474" customWidth="1"/>
    <col min="12550" max="12550" width="12.140625" style="474" customWidth="1"/>
    <col min="12551" max="12799" width="9.140625" style="474"/>
    <col min="12800" max="12800" width="9.85546875" style="474" customWidth="1"/>
    <col min="12801" max="12801" width="48.140625" style="474" customWidth="1"/>
    <col min="12802" max="12805" width="19.42578125" style="474" customWidth="1"/>
    <col min="12806" max="12806" width="12.140625" style="474" customWidth="1"/>
    <col min="12807" max="13055" width="9.140625" style="474"/>
    <col min="13056" max="13056" width="9.85546875" style="474" customWidth="1"/>
    <col min="13057" max="13057" width="48.140625" style="474" customWidth="1"/>
    <col min="13058" max="13061" width="19.42578125" style="474" customWidth="1"/>
    <col min="13062" max="13062" width="12.140625" style="474" customWidth="1"/>
    <col min="13063" max="13311" width="9.140625" style="474"/>
    <col min="13312" max="13312" width="9.85546875" style="474" customWidth="1"/>
    <col min="13313" max="13313" width="48.140625" style="474" customWidth="1"/>
    <col min="13314" max="13317" width="19.42578125" style="474" customWidth="1"/>
    <col min="13318" max="13318" width="12.140625" style="474" customWidth="1"/>
    <col min="13319" max="13567" width="9.140625" style="474"/>
    <col min="13568" max="13568" width="9.85546875" style="474" customWidth="1"/>
    <col min="13569" max="13569" width="48.140625" style="474" customWidth="1"/>
    <col min="13570" max="13573" width="19.42578125" style="474" customWidth="1"/>
    <col min="13574" max="13574" width="12.140625" style="474" customWidth="1"/>
    <col min="13575" max="13823" width="9.140625" style="474"/>
    <col min="13824" max="13824" width="9.85546875" style="474" customWidth="1"/>
    <col min="13825" max="13825" width="48.140625" style="474" customWidth="1"/>
    <col min="13826" max="13829" width="19.42578125" style="474" customWidth="1"/>
    <col min="13830" max="13830" width="12.140625" style="474" customWidth="1"/>
    <col min="13831" max="14079" width="9.140625" style="474"/>
    <col min="14080" max="14080" width="9.85546875" style="474" customWidth="1"/>
    <col min="14081" max="14081" width="48.140625" style="474" customWidth="1"/>
    <col min="14082" max="14085" width="19.42578125" style="474" customWidth="1"/>
    <col min="14086" max="14086" width="12.140625" style="474" customWidth="1"/>
    <col min="14087" max="14335" width="9.140625" style="474"/>
    <col min="14336" max="14336" width="9.85546875" style="474" customWidth="1"/>
    <col min="14337" max="14337" width="48.140625" style="474" customWidth="1"/>
    <col min="14338" max="14341" width="19.42578125" style="474" customWidth="1"/>
    <col min="14342" max="14342" width="12.140625" style="474" customWidth="1"/>
    <col min="14343" max="14591" width="9.140625" style="474"/>
    <col min="14592" max="14592" width="9.85546875" style="474" customWidth="1"/>
    <col min="14593" max="14593" width="48.140625" style="474" customWidth="1"/>
    <col min="14594" max="14597" width="19.42578125" style="474" customWidth="1"/>
    <col min="14598" max="14598" width="12.140625" style="474" customWidth="1"/>
    <col min="14599" max="14847" width="9.140625" style="474"/>
    <col min="14848" max="14848" width="9.85546875" style="474" customWidth="1"/>
    <col min="14849" max="14849" width="48.140625" style="474" customWidth="1"/>
    <col min="14850" max="14853" width="19.42578125" style="474" customWidth="1"/>
    <col min="14854" max="14854" width="12.140625" style="474" customWidth="1"/>
    <col min="14855" max="15103" width="9.140625" style="474"/>
    <col min="15104" max="15104" width="9.85546875" style="474" customWidth="1"/>
    <col min="15105" max="15105" width="48.140625" style="474" customWidth="1"/>
    <col min="15106" max="15109" width="19.42578125" style="474" customWidth="1"/>
    <col min="15110" max="15110" width="12.140625" style="474" customWidth="1"/>
    <col min="15111" max="15359" width="9.140625" style="474"/>
    <col min="15360" max="15360" width="9.85546875" style="474" customWidth="1"/>
    <col min="15361" max="15361" width="48.140625" style="474" customWidth="1"/>
    <col min="15362" max="15365" width="19.42578125" style="474" customWidth="1"/>
    <col min="15366" max="15366" width="12.140625" style="474" customWidth="1"/>
    <col min="15367" max="15615" width="9.140625" style="474"/>
    <col min="15616" max="15616" width="9.85546875" style="474" customWidth="1"/>
    <col min="15617" max="15617" width="48.140625" style="474" customWidth="1"/>
    <col min="15618" max="15621" width="19.42578125" style="474" customWidth="1"/>
    <col min="15622" max="15622" width="12.140625" style="474" customWidth="1"/>
    <col min="15623" max="15871" width="9.140625" style="474"/>
    <col min="15872" max="15872" width="9.85546875" style="474" customWidth="1"/>
    <col min="15873" max="15873" width="48.140625" style="474" customWidth="1"/>
    <col min="15874" max="15877" width="19.42578125" style="474" customWidth="1"/>
    <col min="15878" max="15878" width="12.140625" style="474" customWidth="1"/>
    <col min="15879" max="16127" width="9.140625" style="474"/>
    <col min="16128" max="16128" width="9.85546875" style="474" customWidth="1"/>
    <col min="16129" max="16129" width="48.140625" style="474" customWidth="1"/>
    <col min="16130" max="16133" width="19.42578125" style="474" customWidth="1"/>
    <col min="16134" max="16134" width="12.140625" style="474" customWidth="1"/>
    <col min="16135" max="16384" width="9.140625" style="474"/>
  </cols>
  <sheetData>
    <row r="1" spans="1:7" s="468" customFormat="1" ht="42" customHeight="1">
      <c r="A1" s="1244" t="s">
        <v>656</v>
      </c>
      <c r="B1" s="1245"/>
      <c r="D1" s="1246" t="s">
        <v>601</v>
      </c>
      <c r="E1" s="1246"/>
      <c r="F1" s="1246"/>
      <c r="G1" s="469"/>
    </row>
    <row r="2" spans="1:7" s="401" customFormat="1" ht="17.100000000000001" customHeight="1">
      <c r="A2" s="1232"/>
      <c r="B2" s="1232"/>
      <c r="C2" s="1232"/>
      <c r="D2" s="1232"/>
      <c r="E2" s="1232"/>
      <c r="F2" s="1232"/>
    </row>
    <row r="3" spans="1:7" s="468" customFormat="1" ht="18.75" customHeight="1">
      <c r="A3" s="1247" t="s">
        <v>74</v>
      </c>
      <c r="B3" s="1247"/>
      <c r="C3" s="1247"/>
      <c r="D3" s="1247"/>
      <c r="E3" s="1247"/>
      <c r="F3" s="1247"/>
    </row>
    <row r="4" spans="1:7" s="468" customFormat="1" ht="18.75" customHeight="1">
      <c r="A4" s="1247" t="s">
        <v>568</v>
      </c>
      <c r="B4" s="1247"/>
      <c r="C4" s="1247"/>
      <c r="D4" s="1247"/>
      <c r="E4" s="1247"/>
      <c r="F4" s="1247"/>
    </row>
    <row r="6" spans="1:7" s="470" customFormat="1" ht="36" customHeight="1">
      <c r="A6" s="1242" t="s">
        <v>470</v>
      </c>
      <c r="B6" s="1248"/>
      <c r="C6" s="1248"/>
      <c r="D6" s="1248"/>
      <c r="E6" s="1248"/>
      <c r="F6" s="1248"/>
    </row>
    <row r="7" spans="1:7">
      <c r="A7" s="475" t="s">
        <v>398</v>
      </c>
      <c r="B7" s="446"/>
      <c r="C7" s="446"/>
      <c r="D7" s="446"/>
      <c r="E7" s="492"/>
      <c r="F7" s="448"/>
    </row>
    <row r="8" spans="1:7">
      <c r="A8" s="475" t="s">
        <v>399</v>
      </c>
      <c r="B8" s="446"/>
      <c r="C8" s="446"/>
      <c r="D8" s="446"/>
      <c r="E8" s="492"/>
      <c r="F8" s="448" t="s">
        <v>335</v>
      </c>
    </row>
    <row r="9" spans="1:7" s="401" customFormat="1" ht="47.25">
      <c r="A9" s="409" t="s">
        <v>80</v>
      </c>
      <c r="B9" s="410" t="s">
        <v>81</v>
      </c>
      <c r="C9" s="410" t="s">
        <v>596</v>
      </c>
      <c r="D9" s="411" t="s">
        <v>597</v>
      </c>
      <c r="E9" s="412" t="s">
        <v>598</v>
      </c>
      <c r="F9" s="410" t="s">
        <v>622</v>
      </c>
    </row>
    <row r="10" spans="1:7" s="414" customFormat="1" ht="14.25" customHeight="1">
      <c r="A10" s="413">
        <v>1</v>
      </c>
      <c r="B10" s="413">
        <v>2</v>
      </c>
      <c r="C10" s="413">
        <v>3</v>
      </c>
      <c r="D10" s="413">
        <v>4</v>
      </c>
      <c r="E10" s="413">
        <v>5</v>
      </c>
      <c r="F10" s="413">
        <v>6</v>
      </c>
    </row>
    <row r="11" spans="1:7" ht="23.25" customHeight="1">
      <c r="A11" s="476" t="s">
        <v>190</v>
      </c>
      <c r="B11" s="450" t="s">
        <v>471</v>
      </c>
      <c r="C11" s="477"/>
      <c r="D11" s="452"/>
      <c r="E11" s="477"/>
      <c r="F11" s="453" t="e">
        <f>E11/D11*100</f>
        <v>#DIV/0!</v>
      </c>
    </row>
    <row r="12" spans="1:7" ht="23.25" customHeight="1">
      <c r="A12" s="476" t="s">
        <v>209</v>
      </c>
      <c r="B12" s="450" t="s">
        <v>400</v>
      </c>
      <c r="C12" s="454">
        <f>C13+C16</f>
        <v>0</v>
      </c>
      <c r="D12" s="454">
        <f>D13+D16</f>
        <v>0</v>
      </c>
      <c r="E12" s="454">
        <f>E13+E16</f>
        <v>0</v>
      </c>
      <c r="F12" s="455" t="e">
        <f t="shared" ref="F12:F28" si="0">E12/D12*100</f>
        <v>#DIV/0!</v>
      </c>
    </row>
    <row r="13" spans="1:7" ht="71.25" customHeight="1">
      <c r="A13" s="476" t="s">
        <v>401</v>
      </c>
      <c r="B13" s="456" t="s">
        <v>472</v>
      </c>
      <c r="C13" s="457">
        <f>C14+C15</f>
        <v>0</v>
      </c>
      <c r="D13" s="457">
        <f>D14+D15</f>
        <v>0</v>
      </c>
      <c r="E13" s="457">
        <f>E14+E15</f>
        <v>0</v>
      </c>
      <c r="F13" s="453" t="e">
        <f t="shared" si="0"/>
        <v>#DIV/0!</v>
      </c>
    </row>
    <row r="14" spans="1:7" ht="24.75" customHeight="1">
      <c r="A14" s="476" t="s">
        <v>403</v>
      </c>
      <c r="B14" s="478" t="s">
        <v>473</v>
      </c>
      <c r="C14" s="479"/>
      <c r="D14" s="459"/>
      <c r="E14" s="479"/>
      <c r="F14" s="453" t="e">
        <f t="shared" si="0"/>
        <v>#DIV/0!</v>
      </c>
    </row>
    <row r="15" spans="1:7" ht="24.75" customHeight="1">
      <c r="A15" s="476" t="s">
        <v>405</v>
      </c>
      <c r="B15" s="478" t="s">
        <v>474</v>
      </c>
      <c r="C15" s="479"/>
      <c r="D15" s="459"/>
      <c r="E15" s="479"/>
      <c r="F15" s="453" t="e">
        <f t="shared" si="0"/>
        <v>#DIV/0!</v>
      </c>
    </row>
    <row r="16" spans="1:7" ht="24.75" customHeight="1">
      <c r="A16" s="476" t="s">
        <v>413</v>
      </c>
      <c r="B16" s="456" t="s">
        <v>414</v>
      </c>
      <c r="C16" s="457">
        <f>C17+C18+C19</f>
        <v>0</v>
      </c>
      <c r="D16" s="457">
        <f>D17+D18+D19</f>
        <v>0</v>
      </c>
      <c r="E16" s="457">
        <f>E17+E18+E19</f>
        <v>0</v>
      </c>
      <c r="F16" s="453" t="e">
        <f t="shared" si="0"/>
        <v>#DIV/0!</v>
      </c>
    </row>
    <row r="17" spans="1:6" ht="24.75" customHeight="1">
      <c r="A17" s="476" t="s">
        <v>415</v>
      </c>
      <c r="B17" s="456" t="s">
        <v>416</v>
      </c>
      <c r="C17" s="479"/>
      <c r="D17" s="459"/>
      <c r="E17" s="479"/>
      <c r="F17" s="453" t="e">
        <f t="shared" si="0"/>
        <v>#DIV/0!</v>
      </c>
    </row>
    <row r="18" spans="1:6" ht="24.75" customHeight="1">
      <c r="A18" s="476" t="s">
        <v>417</v>
      </c>
      <c r="B18" s="456" t="s">
        <v>462</v>
      </c>
      <c r="C18" s="479"/>
      <c r="D18" s="459"/>
      <c r="E18" s="479"/>
      <c r="F18" s="453" t="e">
        <f t="shared" si="0"/>
        <v>#DIV/0!</v>
      </c>
    </row>
    <row r="19" spans="1:6" ht="24.75" customHeight="1">
      <c r="A19" s="476" t="s">
        <v>419</v>
      </c>
      <c r="B19" s="456" t="s">
        <v>475</v>
      </c>
      <c r="C19" s="479"/>
      <c r="D19" s="479"/>
      <c r="E19" s="479"/>
      <c r="F19" s="453" t="e">
        <f t="shared" si="0"/>
        <v>#DIV/0!</v>
      </c>
    </row>
    <row r="20" spans="1:6" ht="24.75" customHeight="1">
      <c r="A20" s="481"/>
      <c r="B20" s="450" t="s">
        <v>421</v>
      </c>
      <c r="C20" s="454">
        <f>C11+C12</f>
        <v>0</v>
      </c>
      <c r="D20" s="454">
        <f>D11+D12</f>
        <v>0</v>
      </c>
      <c r="E20" s="454">
        <f>E11+E12</f>
        <v>0</v>
      </c>
      <c r="F20" s="455" t="e">
        <f t="shared" si="0"/>
        <v>#DIV/0!</v>
      </c>
    </row>
    <row r="21" spans="1:6" ht="24.75" customHeight="1">
      <c r="A21" s="481" t="s">
        <v>211</v>
      </c>
      <c r="B21" s="450" t="s">
        <v>422</v>
      </c>
      <c r="C21" s="454">
        <f>C22+C25+C26</f>
        <v>0</v>
      </c>
      <c r="D21" s="454">
        <f>D22+D25+D26</f>
        <v>0</v>
      </c>
      <c r="E21" s="454">
        <f>E22+E25+E26</f>
        <v>0</v>
      </c>
      <c r="F21" s="455" t="e">
        <f t="shared" si="0"/>
        <v>#DIV/0!</v>
      </c>
    </row>
    <row r="22" spans="1:6" ht="24.75" customHeight="1">
      <c r="A22" s="481" t="s">
        <v>423</v>
      </c>
      <c r="B22" s="456" t="s">
        <v>424</v>
      </c>
      <c r="C22" s="493">
        <f>C23+C24</f>
        <v>0</v>
      </c>
      <c r="D22" s="493">
        <f>D23+D24</f>
        <v>0</v>
      </c>
      <c r="E22" s="493">
        <f>E23+E24</f>
        <v>0</v>
      </c>
      <c r="F22" s="453" t="e">
        <f t="shared" si="0"/>
        <v>#DIV/0!</v>
      </c>
    </row>
    <row r="23" spans="1:6" ht="35.25" customHeight="1">
      <c r="A23" s="481" t="s">
        <v>425</v>
      </c>
      <c r="B23" s="421" t="s">
        <v>451</v>
      </c>
      <c r="C23" s="479"/>
      <c r="D23" s="459"/>
      <c r="E23" s="479"/>
      <c r="F23" s="453" t="e">
        <f t="shared" si="0"/>
        <v>#DIV/0!</v>
      </c>
    </row>
    <row r="24" spans="1:6" ht="35.25" customHeight="1">
      <c r="A24" s="481" t="s">
        <v>427</v>
      </c>
      <c r="B24" s="429" t="s">
        <v>452</v>
      </c>
      <c r="C24" s="479"/>
      <c r="D24" s="459"/>
      <c r="E24" s="479"/>
      <c r="F24" s="453" t="e">
        <f t="shared" si="0"/>
        <v>#DIV/0!</v>
      </c>
    </row>
    <row r="25" spans="1:6" ht="24.75" customHeight="1">
      <c r="A25" s="481" t="s">
        <v>437</v>
      </c>
      <c r="B25" s="460" t="s">
        <v>438</v>
      </c>
      <c r="C25" s="459"/>
      <c r="D25" s="459"/>
      <c r="E25" s="459"/>
      <c r="F25" s="453" t="e">
        <f t="shared" si="0"/>
        <v>#DIV/0!</v>
      </c>
    </row>
    <row r="26" spans="1:6" ht="24.75" customHeight="1">
      <c r="A26" s="481" t="s">
        <v>439</v>
      </c>
      <c r="B26" s="460" t="s">
        <v>440</v>
      </c>
      <c r="C26" s="459"/>
      <c r="D26" s="459"/>
      <c r="E26" s="459"/>
      <c r="F26" s="453" t="e">
        <f t="shared" si="0"/>
        <v>#DIV/0!</v>
      </c>
    </row>
    <row r="27" spans="1:6" ht="24.75" customHeight="1">
      <c r="A27" s="481" t="s">
        <v>213</v>
      </c>
      <c r="B27" s="464" t="s">
        <v>441</v>
      </c>
      <c r="C27" s="454">
        <f>C11+C12-C21</f>
        <v>0</v>
      </c>
      <c r="D27" s="454">
        <f>D11+D12-D21</f>
        <v>0</v>
      </c>
      <c r="E27" s="454">
        <f>E11+E12-E21</f>
        <v>0</v>
      </c>
      <c r="F27" s="455" t="e">
        <f t="shared" si="0"/>
        <v>#DIV/0!</v>
      </c>
    </row>
    <row r="28" spans="1:6" ht="24.75" customHeight="1">
      <c r="A28" s="481"/>
      <c r="B28" s="450" t="s">
        <v>442</v>
      </c>
      <c r="C28" s="454">
        <f>C21+C27</f>
        <v>0</v>
      </c>
      <c r="D28" s="454">
        <f>D21+D27</f>
        <v>0</v>
      </c>
      <c r="E28" s="454">
        <f>E21+E27</f>
        <v>0</v>
      </c>
      <c r="F28" s="455" t="e">
        <f t="shared" si="0"/>
        <v>#DIV/0!</v>
      </c>
    </row>
    <row r="29" spans="1:6" s="488" customFormat="1" ht="18" customHeight="1">
      <c r="A29" s="486"/>
      <c r="B29" s="487" t="s">
        <v>351</v>
      </c>
    </row>
    <row r="30" spans="1:6" s="488" customFormat="1" ht="19.5" customHeight="1">
      <c r="A30" s="488" t="s">
        <v>651</v>
      </c>
      <c r="B30" s="489"/>
    </row>
    <row r="31" spans="1:6" s="488" customFormat="1" ht="19.5" customHeight="1">
      <c r="A31" s="490"/>
    </row>
    <row r="32" spans="1:6" s="438" customFormat="1" ht="16.5" customHeight="1">
      <c r="A32" s="437"/>
      <c r="B32" s="437" t="s">
        <v>180</v>
      </c>
      <c r="C32" s="437"/>
      <c r="D32" s="437"/>
      <c r="E32" s="437" t="s">
        <v>225</v>
      </c>
      <c r="F32" s="437"/>
    </row>
    <row r="33" spans="1:6" s="438" customFormat="1" ht="9" customHeight="1">
      <c r="A33" s="437"/>
      <c r="B33" s="437"/>
      <c r="C33" s="437"/>
      <c r="D33" s="437"/>
      <c r="E33" s="437"/>
      <c r="F33" s="437"/>
    </row>
    <row r="34" spans="1:6" s="438" customFormat="1" ht="44.25" customHeight="1">
      <c r="A34" s="437"/>
      <c r="B34" s="437" t="s">
        <v>182</v>
      </c>
      <c r="C34" s="437"/>
      <c r="D34" s="437"/>
      <c r="E34" s="437" t="s">
        <v>183</v>
      </c>
      <c r="F34" s="437"/>
    </row>
    <row r="35" spans="1:6" s="438" customFormat="1" ht="12.75" customHeight="1">
      <c r="A35" s="437"/>
      <c r="B35" s="722" t="s">
        <v>624</v>
      </c>
      <c r="C35" s="437"/>
      <c r="D35" s="437"/>
      <c r="E35" s="722" t="s">
        <v>624</v>
      </c>
      <c r="F35" s="437"/>
    </row>
    <row r="36" spans="1:6" s="438" customFormat="1" ht="19.5" customHeight="1">
      <c r="A36" s="437"/>
      <c r="B36" s="401"/>
      <c r="C36" s="401"/>
      <c r="D36" s="401"/>
      <c r="E36" s="401"/>
      <c r="F36" s="401"/>
    </row>
    <row r="37" spans="1:6" s="438" customFormat="1" ht="32.25" customHeight="1">
      <c r="A37" s="437"/>
      <c r="B37" s="696"/>
      <c r="C37" s="437"/>
      <c r="D37" s="437"/>
      <c r="E37" s="696"/>
      <c r="F37" s="437"/>
    </row>
    <row r="38" spans="1:6" s="438" customFormat="1" ht="12.75"/>
    <row r="39" spans="1:6" s="400" customFormat="1" ht="12.75">
      <c r="A39" s="438"/>
      <c r="B39" s="438"/>
      <c r="C39" s="438"/>
      <c r="D39" s="438"/>
      <c r="E39" s="438"/>
      <c r="F39" s="438"/>
    </row>
    <row r="40" spans="1:6" s="400" customFormat="1" ht="15" customHeight="1">
      <c r="A40" s="438"/>
      <c r="B40" s="438"/>
      <c r="C40" s="438"/>
      <c r="D40" s="1234"/>
      <c r="E40" s="1234"/>
      <c r="F40" s="1234"/>
    </row>
    <row r="41" spans="1:6" s="401" customFormat="1" ht="20.25" customHeight="1">
      <c r="A41" s="437"/>
      <c r="B41" s="437"/>
      <c r="C41" s="437"/>
      <c r="D41" s="1235"/>
      <c r="E41" s="1235"/>
      <c r="F41" s="1235"/>
    </row>
    <row r="42" spans="1:6" s="470" customFormat="1">
      <c r="E42" s="471"/>
      <c r="F42" s="472"/>
    </row>
  </sheetData>
  <mergeCells count="8">
    <mergeCell ref="D40:F40"/>
    <mergeCell ref="D41:F41"/>
    <mergeCell ref="A6:F6"/>
    <mergeCell ref="A1:B1"/>
    <mergeCell ref="D1:F1"/>
    <mergeCell ref="A2:F2"/>
    <mergeCell ref="A3:F3"/>
    <mergeCell ref="A4:F4"/>
  </mergeCells>
  <pageMargins left="0.7" right="0.7" top="0.75" bottom="0.75" header="0.3" footer="0.3"/>
  <pageSetup paperSize="9" scale="64" orientation="portrait" verticalDpi="598"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0"/>
  <sheetViews>
    <sheetView view="pageBreakPreview" zoomScaleNormal="100" zoomScaleSheetLayoutView="100" workbookViewId="0">
      <selection activeCell="E33" sqref="E33"/>
    </sheetView>
  </sheetViews>
  <sheetFormatPr defaultRowHeight="15.75"/>
  <cols>
    <col min="1" max="1" width="8.5703125" style="491" customWidth="1"/>
    <col min="2" max="2" width="53.140625" style="474" customWidth="1"/>
    <col min="3" max="3" width="18.5703125" style="474" customWidth="1"/>
    <col min="4" max="4" width="19.7109375" style="474" customWidth="1"/>
    <col min="5" max="5" width="18.5703125" style="474" customWidth="1"/>
    <col min="6" max="6" width="13" style="474" customWidth="1"/>
    <col min="7" max="255" width="9.140625" style="474"/>
    <col min="256" max="256" width="8.5703125" style="474" customWidth="1"/>
    <col min="257" max="257" width="50.7109375" style="474" customWidth="1"/>
    <col min="258" max="259" width="18.5703125" style="474" customWidth="1"/>
    <col min="260" max="260" width="19.7109375" style="474" customWidth="1"/>
    <col min="261" max="261" width="18.5703125" style="474" customWidth="1"/>
    <col min="262" max="262" width="13" style="474" customWidth="1"/>
    <col min="263" max="511" width="9.140625" style="474"/>
    <col min="512" max="512" width="8.5703125" style="474" customWidth="1"/>
    <col min="513" max="513" width="50.7109375" style="474" customWidth="1"/>
    <col min="514" max="515" width="18.5703125" style="474" customWidth="1"/>
    <col min="516" max="516" width="19.7109375" style="474" customWidth="1"/>
    <col min="517" max="517" width="18.5703125" style="474" customWidth="1"/>
    <col min="518" max="518" width="13" style="474" customWidth="1"/>
    <col min="519" max="767" width="9.140625" style="474"/>
    <col min="768" max="768" width="8.5703125" style="474" customWidth="1"/>
    <col min="769" max="769" width="50.7109375" style="474" customWidth="1"/>
    <col min="770" max="771" width="18.5703125" style="474" customWidth="1"/>
    <col min="772" max="772" width="19.7109375" style="474" customWidth="1"/>
    <col min="773" max="773" width="18.5703125" style="474" customWidth="1"/>
    <col min="774" max="774" width="13" style="474" customWidth="1"/>
    <col min="775" max="1023" width="9.140625" style="474"/>
    <col min="1024" max="1024" width="8.5703125" style="474" customWidth="1"/>
    <col min="1025" max="1025" width="50.7109375" style="474" customWidth="1"/>
    <col min="1026" max="1027" width="18.5703125" style="474" customWidth="1"/>
    <col min="1028" max="1028" width="19.7109375" style="474" customWidth="1"/>
    <col min="1029" max="1029" width="18.5703125" style="474" customWidth="1"/>
    <col min="1030" max="1030" width="13" style="474" customWidth="1"/>
    <col min="1031" max="1279" width="9.140625" style="474"/>
    <col min="1280" max="1280" width="8.5703125" style="474" customWidth="1"/>
    <col min="1281" max="1281" width="50.7109375" style="474" customWidth="1"/>
    <col min="1282" max="1283" width="18.5703125" style="474" customWidth="1"/>
    <col min="1284" max="1284" width="19.7109375" style="474" customWidth="1"/>
    <col min="1285" max="1285" width="18.5703125" style="474" customWidth="1"/>
    <col min="1286" max="1286" width="13" style="474" customWidth="1"/>
    <col min="1287" max="1535" width="9.140625" style="474"/>
    <col min="1536" max="1536" width="8.5703125" style="474" customWidth="1"/>
    <col min="1537" max="1537" width="50.7109375" style="474" customWidth="1"/>
    <col min="1538" max="1539" width="18.5703125" style="474" customWidth="1"/>
    <col min="1540" max="1540" width="19.7109375" style="474" customWidth="1"/>
    <col min="1541" max="1541" width="18.5703125" style="474" customWidth="1"/>
    <col min="1542" max="1542" width="13" style="474" customWidth="1"/>
    <col min="1543" max="1791" width="9.140625" style="474"/>
    <col min="1792" max="1792" width="8.5703125" style="474" customWidth="1"/>
    <col min="1793" max="1793" width="50.7109375" style="474" customWidth="1"/>
    <col min="1794" max="1795" width="18.5703125" style="474" customWidth="1"/>
    <col min="1796" max="1796" width="19.7109375" style="474" customWidth="1"/>
    <col min="1797" max="1797" width="18.5703125" style="474" customWidth="1"/>
    <col min="1798" max="1798" width="13" style="474" customWidth="1"/>
    <col min="1799" max="2047" width="9.140625" style="474"/>
    <col min="2048" max="2048" width="8.5703125" style="474" customWidth="1"/>
    <col min="2049" max="2049" width="50.7109375" style="474" customWidth="1"/>
    <col min="2050" max="2051" width="18.5703125" style="474" customWidth="1"/>
    <col min="2052" max="2052" width="19.7109375" style="474" customWidth="1"/>
    <col min="2053" max="2053" width="18.5703125" style="474" customWidth="1"/>
    <col min="2054" max="2054" width="13" style="474" customWidth="1"/>
    <col min="2055" max="2303" width="9.140625" style="474"/>
    <col min="2304" max="2304" width="8.5703125" style="474" customWidth="1"/>
    <col min="2305" max="2305" width="50.7109375" style="474" customWidth="1"/>
    <col min="2306" max="2307" width="18.5703125" style="474" customWidth="1"/>
    <col min="2308" max="2308" width="19.7109375" style="474" customWidth="1"/>
    <col min="2309" max="2309" width="18.5703125" style="474" customWidth="1"/>
    <col min="2310" max="2310" width="13" style="474" customWidth="1"/>
    <col min="2311" max="2559" width="9.140625" style="474"/>
    <col min="2560" max="2560" width="8.5703125" style="474" customWidth="1"/>
    <col min="2561" max="2561" width="50.7109375" style="474" customWidth="1"/>
    <col min="2562" max="2563" width="18.5703125" style="474" customWidth="1"/>
    <col min="2564" max="2564" width="19.7109375" style="474" customWidth="1"/>
    <col min="2565" max="2565" width="18.5703125" style="474" customWidth="1"/>
    <col min="2566" max="2566" width="13" style="474" customWidth="1"/>
    <col min="2567" max="2815" width="9.140625" style="474"/>
    <col min="2816" max="2816" width="8.5703125" style="474" customWidth="1"/>
    <col min="2817" max="2817" width="50.7109375" style="474" customWidth="1"/>
    <col min="2818" max="2819" width="18.5703125" style="474" customWidth="1"/>
    <col min="2820" max="2820" width="19.7109375" style="474" customWidth="1"/>
    <col min="2821" max="2821" width="18.5703125" style="474" customWidth="1"/>
    <col min="2822" max="2822" width="13" style="474" customWidth="1"/>
    <col min="2823" max="3071" width="9.140625" style="474"/>
    <col min="3072" max="3072" width="8.5703125" style="474" customWidth="1"/>
    <col min="3073" max="3073" width="50.7109375" style="474" customWidth="1"/>
    <col min="3074" max="3075" width="18.5703125" style="474" customWidth="1"/>
    <col min="3076" max="3076" width="19.7109375" style="474" customWidth="1"/>
    <col min="3077" max="3077" width="18.5703125" style="474" customWidth="1"/>
    <col min="3078" max="3078" width="13" style="474" customWidth="1"/>
    <col min="3079" max="3327" width="9.140625" style="474"/>
    <col min="3328" max="3328" width="8.5703125" style="474" customWidth="1"/>
    <col min="3329" max="3329" width="50.7109375" style="474" customWidth="1"/>
    <col min="3330" max="3331" width="18.5703125" style="474" customWidth="1"/>
    <col min="3332" max="3332" width="19.7109375" style="474" customWidth="1"/>
    <col min="3333" max="3333" width="18.5703125" style="474" customWidth="1"/>
    <col min="3334" max="3334" width="13" style="474" customWidth="1"/>
    <col min="3335" max="3583" width="9.140625" style="474"/>
    <col min="3584" max="3584" width="8.5703125" style="474" customWidth="1"/>
    <col min="3585" max="3585" width="50.7109375" style="474" customWidth="1"/>
    <col min="3586" max="3587" width="18.5703125" style="474" customWidth="1"/>
    <col min="3588" max="3588" width="19.7109375" style="474" customWidth="1"/>
    <col min="3589" max="3589" width="18.5703125" style="474" customWidth="1"/>
    <col min="3590" max="3590" width="13" style="474" customWidth="1"/>
    <col min="3591" max="3839" width="9.140625" style="474"/>
    <col min="3840" max="3840" width="8.5703125" style="474" customWidth="1"/>
    <col min="3841" max="3841" width="50.7109375" style="474" customWidth="1"/>
    <col min="3842" max="3843" width="18.5703125" style="474" customWidth="1"/>
    <col min="3844" max="3844" width="19.7109375" style="474" customWidth="1"/>
    <col min="3845" max="3845" width="18.5703125" style="474" customWidth="1"/>
    <col min="3846" max="3846" width="13" style="474" customWidth="1"/>
    <col min="3847" max="4095" width="9.140625" style="474"/>
    <col min="4096" max="4096" width="8.5703125" style="474" customWidth="1"/>
    <col min="4097" max="4097" width="50.7109375" style="474" customWidth="1"/>
    <col min="4098" max="4099" width="18.5703125" style="474" customWidth="1"/>
    <col min="4100" max="4100" width="19.7109375" style="474" customWidth="1"/>
    <col min="4101" max="4101" width="18.5703125" style="474" customWidth="1"/>
    <col min="4102" max="4102" width="13" style="474" customWidth="1"/>
    <col min="4103" max="4351" width="9.140625" style="474"/>
    <col min="4352" max="4352" width="8.5703125" style="474" customWidth="1"/>
    <col min="4353" max="4353" width="50.7109375" style="474" customWidth="1"/>
    <col min="4354" max="4355" width="18.5703125" style="474" customWidth="1"/>
    <col min="4356" max="4356" width="19.7109375" style="474" customWidth="1"/>
    <col min="4357" max="4357" width="18.5703125" style="474" customWidth="1"/>
    <col min="4358" max="4358" width="13" style="474" customWidth="1"/>
    <col min="4359" max="4607" width="9.140625" style="474"/>
    <col min="4608" max="4608" width="8.5703125" style="474" customWidth="1"/>
    <col min="4609" max="4609" width="50.7109375" style="474" customWidth="1"/>
    <col min="4610" max="4611" width="18.5703125" style="474" customWidth="1"/>
    <col min="4612" max="4612" width="19.7109375" style="474" customWidth="1"/>
    <col min="4613" max="4613" width="18.5703125" style="474" customWidth="1"/>
    <col min="4614" max="4614" width="13" style="474" customWidth="1"/>
    <col min="4615" max="4863" width="9.140625" style="474"/>
    <col min="4864" max="4864" width="8.5703125" style="474" customWidth="1"/>
    <col min="4865" max="4865" width="50.7109375" style="474" customWidth="1"/>
    <col min="4866" max="4867" width="18.5703125" style="474" customWidth="1"/>
    <col min="4868" max="4868" width="19.7109375" style="474" customWidth="1"/>
    <col min="4869" max="4869" width="18.5703125" style="474" customWidth="1"/>
    <col min="4870" max="4870" width="13" style="474" customWidth="1"/>
    <col min="4871" max="5119" width="9.140625" style="474"/>
    <col min="5120" max="5120" width="8.5703125" style="474" customWidth="1"/>
    <col min="5121" max="5121" width="50.7109375" style="474" customWidth="1"/>
    <col min="5122" max="5123" width="18.5703125" style="474" customWidth="1"/>
    <col min="5124" max="5124" width="19.7109375" style="474" customWidth="1"/>
    <col min="5125" max="5125" width="18.5703125" style="474" customWidth="1"/>
    <col min="5126" max="5126" width="13" style="474" customWidth="1"/>
    <col min="5127" max="5375" width="9.140625" style="474"/>
    <col min="5376" max="5376" width="8.5703125" style="474" customWidth="1"/>
    <col min="5377" max="5377" width="50.7109375" style="474" customWidth="1"/>
    <col min="5378" max="5379" width="18.5703125" style="474" customWidth="1"/>
    <col min="5380" max="5380" width="19.7109375" style="474" customWidth="1"/>
    <col min="5381" max="5381" width="18.5703125" style="474" customWidth="1"/>
    <col min="5382" max="5382" width="13" style="474" customWidth="1"/>
    <col min="5383" max="5631" width="9.140625" style="474"/>
    <col min="5632" max="5632" width="8.5703125" style="474" customWidth="1"/>
    <col min="5633" max="5633" width="50.7109375" style="474" customWidth="1"/>
    <col min="5634" max="5635" width="18.5703125" style="474" customWidth="1"/>
    <col min="5636" max="5636" width="19.7109375" style="474" customWidth="1"/>
    <col min="5637" max="5637" width="18.5703125" style="474" customWidth="1"/>
    <col min="5638" max="5638" width="13" style="474" customWidth="1"/>
    <col min="5639" max="5887" width="9.140625" style="474"/>
    <col min="5888" max="5888" width="8.5703125" style="474" customWidth="1"/>
    <col min="5889" max="5889" width="50.7109375" style="474" customWidth="1"/>
    <col min="5890" max="5891" width="18.5703125" style="474" customWidth="1"/>
    <col min="5892" max="5892" width="19.7109375" style="474" customWidth="1"/>
    <col min="5893" max="5893" width="18.5703125" style="474" customWidth="1"/>
    <col min="5894" max="5894" width="13" style="474" customWidth="1"/>
    <col min="5895" max="6143" width="9.140625" style="474"/>
    <col min="6144" max="6144" width="8.5703125" style="474" customWidth="1"/>
    <col min="6145" max="6145" width="50.7109375" style="474" customWidth="1"/>
    <col min="6146" max="6147" width="18.5703125" style="474" customWidth="1"/>
    <col min="6148" max="6148" width="19.7109375" style="474" customWidth="1"/>
    <col min="6149" max="6149" width="18.5703125" style="474" customWidth="1"/>
    <col min="6150" max="6150" width="13" style="474" customWidth="1"/>
    <col min="6151" max="6399" width="9.140625" style="474"/>
    <col min="6400" max="6400" width="8.5703125" style="474" customWidth="1"/>
    <col min="6401" max="6401" width="50.7109375" style="474" customWidth="1"/>
    <col min="6402" max="6403" width="18.5703125" style="474" customWidth="1"/>
    <col min="6404" max="6404" width="19.7109375" style="474" customWidth="1"/>
    <col min="6405" max="6405" width="18.5703125" style="474" customWidth="1"/>
    <col min="6406" max="6406" width="13" style="474" customWidth="1"/>
    <col min="6407" max="6655" width="9.140625" style="474"/>
    <col min="6656" max="6656" width="8.5703125" style="474" customWidth="1"/>
    <col min="6657" max="6657" width="50.7109375" style="474" customWidth="1"/>
    <col min="6658" max="6659" width="18.5703125" style="474" customWidth="1"/>
    <col min="6660" max="6660" width="19.7109375" style="474" customWidth="1"/>
    <col min="6661" max="6661" width="18.5703125" style="474" customWidth="1"/>
    <col min="6662" max="6662" width="13" style="474" customWidth="1"/>
    <col min="6663" max="6911" width="9.140625" style="474"/>
    <col min="6912" max="6912" width="8.5703125" style="474" customWidth="1"/>
    <col min="6913" max="6913" width="50.7109375" style="474" customWidth="1"/>
    <col min="6914" max="6915" width="18.5703125" style="474" customWidth="1"/>
    <col min="6916" max="6916" width="19.7109375" style="474" customWidth="1"/>
    <col min="6917" max="6917" width="18.5703125" style="474" customWidth="1"/>
    <col min="6918" max="6918" width="13" style="474" customWidth="1"/>
    <col min="6919" max="7167" width="9.140625" style="474"/>
    <col min="7168" max="7168" width="8.5703125" style="474" customWidth="1"/>
    <col min="7169" max="7169" width="50.7109375" style="474" customWidth="1"/>
    <col min="7170" max="7171" width="18.5703125" style="474" customWidth="1"/>
    <col min="7172" max="7172" width="19.7109375" style="474" customWidth="1"/>
    <col min="7173" max="7173" width="18.5703125" style="474" customWidth="1"/>
    <col min="7174" max="7174" width="13" style="474" customWidth="1"/>
    <col min="7175" max="7423" width="9.140625" style="474"/>
    <col min="7424" max="7424" width="8.5703125" style="474" customWidth="1"/>
    <col min="7425" max="7425" width="50.7109375" style="474" customWidth="1"/>
    <col min="7426" max="7427" width="18.5703125" style="474" customWidth="1"/>
    <col min="7428" max="7428" width="19.7109375" style="474" customWidth="1"/>
    <col min="7429" max="7429" width="18.5703125" style="474" customWidth="1"/>
    <col min="7430" max="7430" width="13" style="474" customWidth="1"/>
    <col min="7431" max="7679" width="9.140625" style="474"/>
    <col min="7680" max="7680" width="8.5703125" style="474" customWidth="1"/>
    <col min="7681" max="7681" width="50.7109375" style="474" customWidth="1"/>
    <col min="7682" max="7683" width="18.5703125" style="474" customWidth="1"/>
    <col min="7684" max="7684" width="19.7109375" style="474" customWidth="1"/>
    <col min="7685" max="7685" width="18.5703125" style="474" customWidth="1"/>
    <col min="7686" max="7686" width="13" style="474" customWidth="1"/>
    <col min="7687" max="7935" width="9.140625" style="474"/>
    <col min="7936" max="7936" width="8.5703125" style="474" customWidth="1"/>
    <col min="7937" max="7937" width="50.7109375" style="474" customWidth="1"/>
    <col min="7938" max="7939" width="18.5703125" style="474" customWidth="1"/>
    <col min="7940" max="7940" width="19.7109375" style="474" customWidth="1"/>
    <col min="7941" max="7941" width="18.5703125" style="474" customWidth="1"/>
    <col min="7942" max="7942" width="13" style="474" customWidth="1"/>
    <col min="7943" max="8191" width="9.140625" style="474"/>
    <col min="8192" max="8192" width="8.5703125" style="474" customWidth="1"/>
    <col min="8193" max="8193" width="50.7109375" style="474" customWidth="1"/>
    <col min="8194" max="8195" width="18.5703125" style="474" customWidth="1"/>
    <col min="8196" max="8196" width="19.7109375" style="474" customWidth="1"/>
    <col min="8197" max="8197" width="18.5703125" style="474" customWidth="1"/>
    <col min="8198" max="8198" width="13" style="474" customWidth="1"/>
    <col min="8199" max="8447" width="9.140625" style="474"/>
    <col min="8448" max="8448" width="8.5703125" style="474" customWidth="1"/>
    <col min="8449" max="8449" width="50.7109375" style="474" customWidth="1"/>
    <col min="8450" max="8451" width="18.5703125" style="474" customWidth="1"/>
    <col min="8452" max="8452" width="19.7109375" style="474" customWidth="1"/>
    <col min="8453" max="8453" width="18.5703125" style="474" customWidth="1"/>
    <col min="8454" max="8454" width="13" style="474" customWidth="1"/>
    <col min="8455" max="8703" width="9.140625" style="474"/>
    <col min="8704" max="8704" width="8.5703125" style="474" customWidth="1"/>
    <col min="8705" max="8705" width="50.7109375" style="474" customWidth="1"/>
    <col min="8706" max="8707" width="18.5703125" style="474" customWidth="1"/>
    <col min="8708" max="8708" width="19.7109375" style="474" customWidth="1"/>
    <col min="8709" max="8709" width="18.5703125" style="474" customWidth="1"/>
    <col min="8710" max="8710" width="13" style="474" customWidth="1"/>
    <col min="8711" max="8959" width="9.140625" style="474"/>
    <col min="8960" max="8960" width="8.5703125" style="474" customWidth="1"/>
    <col min="8961" max="8961" width="50.7109375" style="474" customWidth="1"/>
    <col min="8962" max="8963" width="18.5703125" style="474" customWidth="1"/>
    <col min="8964" max="8964" width="19.7109375" style="474" customWidth="1"/>
    <col min="8965" max="8965" width="18.5703125" style="474" customWidth="1"/>
    <col min="8966" max="8966" width="13" style="474" customWidth="1"/>
    <col min="8967" max="9215" width="9.140625" style="474"/>
    <col min="9216" max="9216" width="8.5703125" style="474" customWidth="1"/>
    <col min="9217" max="9217" width="50.7109375" style="474" customWidth="1"/>
    <col min="9218" max="9219" width="18.5703125" style="474" customWidth="1"/>
    <col min="9220" max="9220" width="19.7109375" style="474" customWidth="1"/>
    <col min="9221" max="9221" width="18.5703125" style="474" customWidth="1"/>
    <col min="9222" max="9222" width="13" style="474" customWidth="1"/>
    <col min="9223" max="9471" width="9.140625" style="474"/>
    <col min="9472" max="9472" width="8.5703125" style="474" customWidth="1"/>
    <col min="9473" max="9473" width="50.7109375" style="474" customWidth="1"/>
    <col min="9474" max="9475" width="18.5703125" style="474" customWidth="1"/>
    <col min="9476" max="9476" width="19.7109375" style="474" customWidth="1"/>
    <col min="9477" max="9477" width="18.5703125" style="474" customWidth="1"/>
    <col min="9478" max="9478" width="13" style="474" customWidth="1"/>
    <col min="9479" max="9727" width="9.140625" style="474"/>
    <col min="9728" max="9728" width="8.5703125" style="474" customWidth="1"/>
    <col min="9729" max="9729" width="50.7109375" style="474" customWidth="1"/>
    <col min="9730" max="9731" width="18.5703125" style="474" customWidth="1"/>
    <col min="9732" max="9732" width="19.7109375" style="474" customWidth="1"/>
    <col min="9733" max="9733" width="18.5703125" style="474" customWidth="1"/>
    <col min="9734" max="9734" width="13" style="474" customWidth="1"/>
    <col min="9735" max="9983" width="9.140625" style="474"/>
    <col min="9984" max="9984" width="8.5703125" style="474" customWidth="1"/>
    <col min="9985" max="9985" width="50.7109375" style="474" customWidth="1"/>
    <col min="9986" max="9987" width="18.5703125" style="474" customWidth="1"/>
    <col min="9988" max="9988" width="19.7109375" style="474" customWidth="1"/>
    <col min="9989" max="9989" width="18.5703125" style="474" customWidth="1"/>
    <col min="9990" max="9990" width="13" style="474" customWidth="1"/>
    <col min="9991" max="10239" width="9.140625" style="474"/>
    <col min="10240" max="10240" width="8.5703125" style="474" customWidth="1"/>
    <col min="10241" max="10241" width="50.7109375" style="474" customWidth="1"/>
    <col min="10242" max="10243" width="18.5703125" style="474" customWidth="1"/>
    <col min="10244" max="10244" width="19.7109375" style="474" customWidth="1"/>
    <col min="10245" max="10245" width="18.5703125" style="474" customWidth="1"/>
    <col min="10246" max="10246" width="13" style="474" customWidth="1"/>
    <col min="10247" max="10495" width="9.140625" style="474"/>
    <col min="10496" max="10496" width="8.5703125" style="474" customWidth="1"/>
    <col min="10497" max="10497" width="50.7109375" style="474" customWidth="1"/>
    <col min="10498" max="10499" width="18.5703125" style="474" customWidth="1"/>
    <col min="10500" max="10500" width="19.7109375" style="474" customWidth="1"/>
    <col min="10501" max="10501" width="18.5703125" style="474" customWidth="1"/>
    <col min="10502" max="10502" width="13" style="474" customWidth="1"/>
    <col min="10503" max="10751" width="9.140625" style="474"/>
    <col min="10752" max="10752" width="8.5703125" style="474" customWidth="1"/>
    <col min="10753" max="10753" width="50.7109375" style="474" customWidth="1"/>
    <col min="10754" max="10755" width="18.5703125" style="474" customWidth="1"/>
    <col min="10756" max="10756" width="19.7109375" style="474" customWidth="1"/>
    <col min="10757" max="10757" width="18.5703125" style="474" customWidth="1"/>
    <col min="10758" max="10758" width="13" style="474" customWidth="1"/>
    <col min="10759" max="11007" width="9.140625" style="474"/>
    <col min="11008" max="11008" width="8.5703125" style="474" customWidth="1"/>
    <col min="11009" max="11009" width="50.7109375" style="474" customWidth="1"/>
    <col min="11010" max="11011" width="18.5703125" style="474" customWidth="1"/>
    <col min="11012" max="11012" width="19.7109375" style="474" customWidth="1"/>
    <col min="11013" max="11013" width="18.5703125" style="474" customWidth="1"/>
    <col min="11014" max="11014" width="13" style="474" customWidth="1"/>
    <col min="11015" max="11263" width="9.140625" style="474"/>
    <col min="11264" max="11264" width="8.5703125" style="474" customWidth="1"/>
    <col min="11265" max="11265" width="50.7109375" style="474" customWidth="1"/>
    <col min="11266" max="11267" width="18.5703125" style="474" customWidth="1"/>
    <col min="11268" max="11268" width="19.7109375" style="474" customWidth="1"/>
    <col min="11269" max="11269" width="18.5703125" style="474" customWidth="1"/>
    <col min="11270" max="11270" width="13" style="474" customWidth="1"/>
    <col min="11271" max="11519" width="9.140625" style="474"/>
    <col min="11520" max="11520" width="8.5703125" style="474" customWidth="1"/>
    <col min="11521" max="11521" width="50.7109375" style="474" customWidth="1"/>
    <col min="11522" max="11523" width="18.5703125" style="474" customWidth="1"/>
    <col min="11524" max="11524" width="19.7109375" style="474" customWidth="1"/>
    <col min="11525" max="11525" width="18.5703125" style="474" customWidth="1"/>
    <col min="11526" max="11526" width="13" style="474" customWidth="1"/>
    <col min="11527" max="11775" width="9.140625" style="474"/>
    <col min="11776" max="11776" width="8.5703125" style="474" customWidth="1"/>
    <col min="11777" max="11777" width="50.7109375" style="474" customWidth="1"/>
    <col min="11778" max="11779" width="18.5703125" style="474" customWidth="1"/>
    <col min="11780" max="11780" width="19.7109375" style="474" customWidth="1"/>
    <col min="11781" max="11781" width="18.5703125" style="474" customWidth="1"/>
    <col min="11782" max="11782" width="13" style="474" customWidth="1"/>
    <col min="11783" max="12031" width="9.140625" style="474"/>
    <col min="12032" max="12032" width="8.5703125" style="474" customWidth="1"/>
    <col min="12033" max="12033" width="50.7109375" style="474" customWidth="1"/>
    <col min="12034" max="12035" width="18.5703125" style="474" customWidth="1"/>
    <col min="12036" max="12036" width="19.7109375" style="474" customWidth="1"/>
    <col min="12037" max="12037" width="18.5703125" style="474" customWidth="1"/>
    <col min="12038" max="12038" width="13" style="474" customWidth="1"/>
    <col min="12039" max="12287" width="9.140625" style="474"/>
    <col min="12288" max="12288" width="8.5703125" style="474" customWidth="1"/>
    <col min="12289" max="12289" width="50.7109375" style="474" customWidth="1"/>
    <col min="12290" max="12291" width="18.5703125" style="474" customWidth="1"/>
    <col min="12292" max="12292" width="19.7109375" style="474" customWidth="1"/>
    <col min="12293" max="12293" width="18.5703125" style="474" customWidth="1"/>
    <col min="12294" max="12294" width="13" style="474" customWidth="1"/>
    <col min="12295" max="12543" width="9.140625" style="474"/>
    <col min="12544" max="12544" width="8.5703125" style="474" customWidth="1"/>
    <col min="12545" max="12545" width="50.7109375" style="474" customWidth="1"/>
    <col min="12546" max="12547" width="18.5703125" style="474" customWidth="1"/>
    <col min="12548" max="12548" width="19.7109375" style="474" customWidth="1"/>
    <col min="12549" max="12549" width="18.5703125" style="474" customWidth="1"/>
    <col min="12550" max="12550" width="13" style="474" customWidth="1"/>
    <col min="12551" max="12799" width="9.140625" style="474"/>
    <col min="12800" max="12800" width="8.5703125" style="474" customWidth="1"/>
    <col min="12801" max="12801" width="50.7109375" style="474" customWidth="1"/>
    <col min="12802" max="12803" width="18.5703125" style="474" customWidth="1"/>
    <col min="12804" max="12804" width="19.7109375" style="474" customWidth="1"/>
    <col min="12805" max="12805" width="18.5703125" style="474" customWidth="1"/>
    <col min="12806" max="12806" width="13" style="474" customWidth="1"/>
    <col min="12807" max="13055" width="9.140625" style="474"/>
    <col min="13056" max="13056" width="8.5703125" style="474" customWidth="1"/>
    <col min="13057" max="13057" width="50.7109375" style="474" customWidth="1"/>
    <col min="13058" max="13059" width="18.5703125" style="474" customWidth="1"/>
    <col min="13060" max="13060" width="19.7109375" style="474" customWidth="1"/>
    <col min="13061" max="13061" width="18.5703125" style="474" customWidth="1"/>
    <col min="13062" max="13062" width="13" style="474" customWidth="1"/>
    <col min="13063" max="13311" width="9.140625" style="474"/>
    <col min="13312" max="13312" width="8.5703125" style="474" customWidth="1"/>
    <col min="13313" max="13313" width="50.7109375" style="474" customWidth="1"/>
    <col min="13314" max="13315" width="18.5703125" style="474" customWidth="1"/>
    <col min="13316" max="13316" width="19.7109375" style="474" customWidth="1"/>
    <col min="13317" max="13317" width="18.5703125" style="474" customWidth="1"/>
    <col min="13318" max="13318" width="13" style="474" customWidth="1"/>
    <col min="13319" max="13567" width="9.140625" style="474"/>
    <col min="13568" max="13568" width="8.5703125" style="474" customWidth="1"/>
    <col min="13569" max="13569" width="50.7109375" style="474" customWidth="1"/>
    <col min="13570" max="13571" width="18.5703125" style="474" customWidth="1"/>
    <col min="13572" max="13572" width="19.7109375" style="474" customWidth="1"/>
    <col min="13573" max="13573" width="18.5703125" style="474" customWidth="1"/>
    <col min="13574" max="13574" width="13" style="474" customWidth="1"/>
    <col min="13575" max="13823" width="9.140625" style="474"/>
    <col min="13824" max="13824" width="8.5703125" style="474" customWidth="1"/>
    <col min="13825" max="13825" width="50.7109375" style="474" customWidth="1"/>
    <col min="13826" max="13827" width="18.5703125" style="474" customWidth="1"/>
    <col min="13828" max="13828" width="19.7109375" style="474" customWidth="1"/>
    <col min="13829" max="13829" width="18.5703125" style="474" customWidth="1"/>
    <col min="13830" max="13830" width="13" style="474" customWidth="1"/>
    <col min="13831" max="14079" width="9.140625" style="474"/>
    <col min="14080" max="14080" width="8.5703125" style="474" customWidth="1"/>
    <col min="14081" max="14081" width="50.7109375" style="474" customWidth="1"/>
    <col min="14082" max="14083" width="18.5703125" style="474" customWidth="1"/>
    <col min="14084" max="14084" width="19.7109375" style="474" customWidth="1"/>
    <col min="14085" max="14085" width="18.5703125" style="474" customWidth="1"/>
    <col min="14086" max="14086" width="13" style="474" customWidth="1"/>
    <col min="14087" max="14335" width="9.140625" style="474"/>
    <col min="14336" max="14336" width="8.5703125" style="474" customWidth="1"/>
    <col min="14337" max="14337" width="50.7109375" style="474" customWidth="1"/>
    <col min="14338" max="14339" width="18.5703125" style="474" customWidth="1"/>
    <col min="14340" max="14340" width="19.7109375" style="474" customWidth="1"/>
    <col min="14341" max="14341" width="18.5703125" style="474" customWidth="1"/>
    <col min="14342" max="14342" width="13" style="474" customWidth="1"/>
    <col min="14343" max="14591" width="9.140625" style="474"/>
    <col min="14592" max="14592" width="8.5703125" style="474" customWidth="1"/>
    <col min="14593" max="14593" width="50.7109375" style="474" customWidth="1"/>
    <col min="14594" max="14595" width="18.5703125" style="474" customWidth="1"/>
    <col min="14596" max="14596" width="19.7109375" style="474" customWidth="1"/>
    <col min="14597" max="14597" width="18.5703125" style="474" customWidth="1"/>
    <col min="14598" max="14598" width="13" style="474" customWidth="1"/>
    <col min="14599" max="14847" width="9.140625" style="474"/>
    <col min="14848" max="14848" width="8.5703125" style="474" customWidth="1"/>
    <col min="14849" max="14849" width="50.7109375" style="474" customWidth="1"/>
    <col min="14850" max="14851" width="18.5703125" style="474" customWidth="1"/>
    <col min="14852" max="14852" width="19.7109375" style="474" customWidth="1"/>
    <col min="14853" max="14853" width="18.5703125" style="474" customWidth="1"/>
    <col min="14854" max="14854" width="13" style="474" customWidth="1"/>
    <col min="14855" max="15103" width="9.140625" style="474"/>
    <col min="15104" max="15104" width="8.5703125" style="474" customWidth="1"/>
    <col min="15105" max="15105" width="50.7109375" style="474" customWidth="1"/>
    <col min="15106" max="15107" width="18.5703125" style="474" customWidth="1"/>
    <col min="15108" max="15108" width="19.7109375" style="474" customWidth="1"/>
    <col min="15109" max="15109" width="18.5703125" style="474" customWidth="1"/>
    <col min="15110" max="15110" width="13" style="474" customWidth="1"/>
    <col min="15111" max="15359" width="9.140625" style="474"/>
    <col min="15360" max="15360" width="8.5703125" style="474" customWidth="1"/>
    <col min="15361" max="15361" width="50.7109375" style="474" customWidth="1"/>
    <col min="15362" max="15363" width="18.5703125" style="474" customWidth="1"/>
    <col min="15364" max="15364" width="19.7109375" style="474" customWidth="1"/>
    <col min="15365" max="15365" width="18.5703125" style="474" customWidth="1"/>
    <col min="15366" max="15366" width="13" style="474" customWidth="1"/>
    <col min="15367" max="15615" width="9.140625" style="474"/>
    <col min="15616" max="15616" width="8.5703125" style="474" customWidth="1"/>
    <col min="15617" max="15617" width="50.7109375" style="474" customWidth="1"/>
    <col min="15618" max="15619" width="18.5703125" style="474" customWidth="1"/>
    <col min="15620" max="15620" width="19.7109375" style="474" customWidth="1"/>
    <col min="15621" max="15621" width="18.5703125" style="474" customWidth="1"/>
    <col min="15622" max="15622" width="13" style="474" customWidth="1"/>
    <col min="15623" max="15871" width="9.140625" style="474"/>
    <col min="15872" max="15872" width="8.5703125" style="474" customWidth="1"/>
    <col min="15873" max="15873" width="50.7109375" style="474" customWidth="1"/>
    <col min="15874" max="15875" width="18.5703125" style="474" customWidth="1"/>
    <col min="15876" max="15876" width="19.7109375" style="474" customWidth="1"/>
    <col min="15877" max="15877" width="18.5703125" style="474" customWidth="1"/>
    <col min="15878" max="15878" width="13" style="474" customWidth="1"/>
    <col min="15879" max="16127" width="9.140625" style="474"/>
    <col min="16128" max="16128" width="8.5703125" style="474" customWidth="1"/>
    <col min="16129" max="16129" width="50.7109375" style="474" customWidth="1"/>
    <col min="16130" max="16131" width="18.5703125" style="474" customWidth="1"/>
    <col min="16132" max="16132" width="19.7109375" style="474" customWidth="1"/>
    <col min="16133" max="16133" width="18.5703125" style="474" customWidth="1"/>
    <col min="16134" max="16134" width="13" style="474" customWidth="1"/>
    <col min="16135" max="16384" width="9.140625" style="474"/>
  </cols>
  <sheetData>
    <row r="1" spans="1:7" s="468" customFormat="1" ht="42" customHeight="1">
      <c r="A1" s="1244" t="s">
        <v>653</v>
      </c>
      <c r="B1" s="1245"/>
      <c r="D1" s="1246" t="s">
        <v>620</v>
      </c>
      <c r="E1" s="1246"/>
      <c r="F1" s="1246"/>
      <c r="G1" s="469"/>
    </row>
    <row r="2" spans="1:7" s="401" customFormat="1" ht="17.100000000000001" customHeight="1">
      <c r="A2" s="1232"/>
      <c r="B2" s="1232"/>
      <c r="C2" s="1232"/>
      <c r="D2" s="1232"/>
      <c r="E2" s="1232"/>
      <c r="F2" s="1232"/>
    </row>
    <row r="3" spans="1:7" s="468" customFormat="1" ht="18.75" customHeight="1">
      <c r="A3" s="1247" t="s">
        <v>74</v>
      </c>
      <c r="B3" s="1247"/>
      <c r="C3" s="1247"/>
      <c r="D3" s="1247"/>
      <c r="E3" s="1247"/>
      <c r="F3" s="1247"/>
    </row>
    <row r="4" spans="1:7" s="468" customFormat="1" ht="18.75" customHeight="1">
      <c r="A4" s="1247" t="s">
        <v>568</v>
      </c>
      <c r="B4" s="1247"/>
      <c r="C4" s="1247"/>
      <c r="D4" s="1247"/>
      <c r="E4" s="1247"/>
      <c r="F4" s="1247"/>
    </row>
    <row r="6" spans="1:7" s="470" customFormat="1" ht="36.75" customHeight="1">
      <c r="A6" s="1242" t="s">
        <v>476</v>
      </c>
      <c r="B6" s="1248"/>
      <c r="C6" s="1248"/>
      <c r="D6" s="1248"/>
      <c r="E6" s="1248"/>
      <c r="F6" s="1248"/>
    </row>
    <row r="7" spans="1:7">
      <c r="A7" s="475" t="s">
        <v>398</v>
      </c>
      <c r="B7" s="446"/>
      <c r="C7" s="446"/>
      <c r="D7" s="446"/>
      <c r="E7" s="492"/>
      <c r="F7" s="448"/>
    </row>
    <row r="8" spans="1:7">
      <c r="A8" s="475" t="s">
        <v>399</v>
      </c>
      <c r="B8" s="446"/>
      <c r="C8" s="446"/>
      <c r="D8" s="446"/>
      <c r="E8" s="492"/>
      <c r="F8" s="448" t="s">
        <v>335</v>
      </c>
    </row>
    <row r="9" spans="1:7" s="401" customFormat="1" ht="47.25">
      <c r="A9" s="409" t="s">
        <v>80</v>
      </c>
      <c r="B9" s="410" t="s">
        <v>81</v>
      </c>
      <c r="C9" s="410" t="s">
        <v>596</v>
      </c>
      <c r="D9" s="411" t="s">
        <v>597</v>
      </c>
      <c r="E9" s="412" t="s">
        <v>598</v>
      </c>
      <c r="F9" s="410" t="s">
        <v>622</v>
      </c>
    </row>
    <row r="10" spans="1:7" s="414" customFormat="1">
      <c r="A10" s="413">
        <v>1</v>
      </c>
      <c r="B10" s="413">
        <v>2</v>
      </c>
      <c r="C10" s="413">
        <v>3</v>
      </c>
      <c r="D10" s="413">
        <v>4</v>
      </c>
      <c r="E10" s="413">
        <v>5</v>
      </c>
      <c r="F10" s="413">
        <v>6</v>
      </c>
    </row>
    <row r="11" spans="1:7" ht="24.75" customHeight="1">
      <c r="A11" s="476" t="s">
        <v>190</v>
      </c>
      <c r="B11" s="450" t="s">
        <v>471</v>
      </c>
      <c r="C11" s="477"/>
      <c r="D11" s="452"/>
      <c r="E11" s="477"/>
      <c r="F11" s="455" t="e">
        <f>E11/D11*100</f>
        <v>#DIV/0!</v>
      </c>
    </row>
    <row r="12" spans="1:7" ht="24.75" customHeight="1">
      <c r="A12" s="476" t="s">
        <v>209</v>
      </c>
      <c r="B12" s="450" t="s">
        <v>400</v>
      </c>
      <c r="C12" s="454">
        <f>C13+C14</f>
        <v>0</v>
      </c>
      <c r="D12" s="454">
        <f>D13+D14</f>
        <v>0</v>
      </c>
      <c r="E12" s="454">
        <f>E13+E14</f>
        <v>0</v>
      </c>
      <c r="F12" s="455" t="e">
        <f t="shared" ref="F12:F26" si="0">E12/D12*100</f>
        <v>#DIV/0!</v>
      </c>
    </row>
    <row r="13" spans="1:7" ht="54" customHeight="1">
      <c r="A13" s="476" t="s">
        <v>401</v>
      </c>
      <c r="B13" s="456" t="s">
        <v>477</v>
      </c>
      <c r="C13" s="479"/>
      <c r="D13" s="459"/>
      <c r="E13" s="479"/>
      <c r="F13" s="453" t="e">
        <f t="shared" si="0"/>
        <v>#DIV/0!</v>
      </c>
    </row>
    <row r="14" spans="1:7" ht="27" customHeight="1">
      <c r="A14" s="476" t="s">
        <v>413</v>
      </c>
      <c r="B14" s="456" t="s">
        <v>414</v>
      </c>
      <c r="C14" s="457">
        <f>C15+C16+C17</f>
        <v>0</v>
      </c>
      <c r="D14" s="457">
        <f>D15+D16+D17</f>
        <v>0</v>
      </c>
      <c r="E14" s="457">
        <f>E15+E16+E17</f>
        <v>0</v>
      </c>
      <c r="F14" s="453" t="e">
        <f t="shared" si="0"/>
        <v>#DIV/0!</v>
      </c>
    </row>
    <row r="15" spans="1:7" ht="27" customHeight="1">
      <c r="A15" s="476" t="s">
        <v>415</v>
      </c>
      <c r="B15" s="456" t="s">
        <v>416</v>
      </c>
      <c r="C15" s="479"/>
      <c r="D15" s="459"/>
      <c r="E15" s="479"/>
      <c r="F15" s="453" t="e">
        <f t="shared" si="0"/>
        <v>#DIV/0!</v>
      </c>
    </row>
    <row r="16" spans="1:7" ht="27" customHeight="1">
      <c r="A16" s="476" t="s">
        <v>417</v>
      </c>
      <c r="B16" s="456" t="s">
        <v>418</v>
      </c>
      <c r="C16" s="479"/>
      <c r="D16" s="459"/>
      <c r="E16" s="479"/>
      <c r="F16" s="453" t="e">
        <f t="shared" si="0"/>
        <v>#DIV/0!</v>
      </c>
      <c r="G16" s="467"/>
    </row>
    <row r="17" spans="1:7" ht="27" customHeight="1">
      <c r="A17" s="476" t="s">
        <v>419</v>
      </c>
      <c r="B17" s="456" t="s">
        <v>420</v>
      </c>
      <c r="C17" s="479"/>
      <c r="D17" s="479"/>
      <c r="E17" s="479"/>
      <c r="F17" s="453" t="e">
        <f t="shared" si="0"/>
        <v>#DIV/0!</v>
      </c>
      <c r="G17" s="467"/>
    </row>
    <row r="18" spans="1:7" ht="27" customHeight="1">
      <c r="A18" s="481"/>
      <c r="B18" s="450" t="s">
        <v>421</v>
      </c>
      <c r="C18" s="454">
        <f>C11+C12</f>
        <v>0</v>
      </c>
      <c r="D18" s="454">
        <f>D11+D12</f>
        <v>0</v>
      </c>
      <c r="E18" s="454">
        <f>E11+E12</f>
        <v>0</v>
      </c>
      <c r="F18" s="455" t="e">
        <f t="shared" si="0"/>
        <v>#DIV/0!</v>
      </c>
      <c r="G18" s="482"/>
    </row>
    <row r="19" spans="1:7" ht="27" customHeight="1">
      <c r="A19" s="481" t="s">
        <v>211</v>
      </c>
      <c r="B19" s="450" t="s">
        <v>422</v>
      </c>
      <c r="C19" s="454">
        <f>C20+C23+C24</f>
        <v>0</v>
      </c>
      <c r="D19" s="454">
        <f>D20+D23+D24</f>
        <v>0</v>
      </c>
      <c r="E19" s="454">
        <f>E20+E23+E24</f>
        <v>0</v>
      </c>
      <c r="F19" s="455" t="e">
        <f t="shared" si="0"/>
        <v>#DIV/0!</v>
      </c>
      <c r="G19" s="483"/>
    </row>
    <row r="20" spans="1:7" ht="27" customHeight="1">
      <c r="A20" s="481" t="s">
        <v>423</v>
      </c>
      <c r="B20" s="456" t="s">
        <v>424</v>
      </c>
      <c r="C20" s="457">
        <f>C21+C22</f>
        <v>0</v>
      </c>
      <c r="D20" s="457">
        <f>D21+D22</f>
        <v>0</v>
      </c>
      <c r="E20" s="457">
        <f>E21+E22</f>
        <v>0</v>
      </c>
      <c r="F20" s="453" t="e">
        <f t="shared" si="0"/>
        <v>#DIV/0!</v>
      </c>
      <c r="G20" s="483"/>
    </row>
    <row r="21" spans="1:7" ht="32.25" customHeight="1">
      <c r="A21" s="481" t="s">
        <v>425</v>
      </c>
      <c r="B21" s="421" t="s">
        <v>451</v>
      </c>
      <c r="C21" s="479"/>
      <c r="D21" s="459"/>
      <c r="E21" s="479"/>
      <c r="F21" s="453" t="e">
        <f t="shared" si="0"/>
        <v>#DIV/0!</v>
      </c>
      <c r="G21" s="483"/>
    </row>
    <row r="22" spans="1:7" ht="32.25" customHeight="1">
      <c r="A22" s="481" t="s">
        <v>427</v>
      </c>
      <c r="B22" s="429" t="s">
        <v>452</v>
      </c>
      <c r="C22" s="479"/>
      <c r="D22" s="459"/>
      <c r="E22" s="479"/>
      <c r="F22" s="453" t="e">
        <f t="shared" si="0"/>
        <v>#DIV/0!</v>
      </c>
      <c r="G22" s="483"/>
    </row>
    <row r="23" spans="1:7" ht="24.75" customHeight="1">
      <c r="A23" s="481" t="s">
        <v>437</v>
      </c>
      <c r="B23" s="460" t="s">
        <v>438</v>
      </c>
      <c r="C23" s="459"/>
      <c r="D23" s="459"/>
      <c r="E23" s="459"/>
      <c r="F23" s="453" t="e">
        <f t="shared" si="0"/>
        <v>#DIV/0!</v>
      </c>
      <c r="G23" s="482"/>
    </row>
    <row r="24" spans="1:7" ht="24.75" customHeight="1">
      <c r="A24" s="481" t="s">
        <v>439</v>
      </c>
      <c r="B24" s="460" t="s">
        <v>440</v>
      </c>
      <c r="C24" s="459"/>
      <c r="D24" s="459"/>
      <c r="E24" s="459"/>
      <c r="F24" s="453" t="e">
        <f t="shared" si="0"/>
        <v>#DIV/0!</v>
      </c>
      <c r="G24" s="467"/>
    </row>
    <row r="25" spans="1:7" ht="24.75" customHeight="1">
      <c r="A25" s="481" t="s">
        <v>213</v>
      </c>
      <c r="B25" s="464" t="s">
        <v>441</v>
      </c>
      <c r="C25" s="454">
        <f>C11+C12-C19</f>
        <v>0</v>
      </c>
      <c r="D25" s="454">
        <f>D11+D12-D19</f>
        <v>0</v>
      </c>
      <c r="E25" s="454">
        <f>E11+E12-E19</f>
        <v>0</v>
      </c>
      <c r="F25" s="455" t="e">
        <f t="shared" si="0"/>
        <v>#DIV/0!</v>
      </c>
      <c r="G25" s="467"/>
    </row>
    <row r="26" spans="1:7" ht="24.75" customHeight="1">
      <c r="A26" s="481"/>
      <c r="B26" s="450" t="s">
        <v>442</v>
      </c>
      <c r="C26" s="494">
        <f>C19+C25</f>
        <v>0</v>
      </c>
      <c r="D26" s="494">
        <f>D19+D25</f>
        <v>0</v>
      </c>
      <c r="E26" s="494">
        <f>E19+E25</f>
        <v>0</v>
      </c>
      <c r="F26" s="455" t="e">
        <f t="shared" si="0"/>
        <v>#DIV/0!</v>
      </c>
    </row>
    <row r="27" spans="1:7" s="488" customFormat="1" ht="19.5" customHeight="1">
      <c r="A27" s="486"/>
      <c r="B27" s="487" t="s">
        <v>351</v>
      </c>
    </row>
    <row r="28" spans="1:7" s="488" customFormat="1" ht="19.5" customHeight="1">
      <c r="A28" s="488" t="s">
        <v>651</v>
      </c>
      <c r="B28" s="489"/>
    </row>
    <row r="29" spans="1:7" s="488" customFormat="1" ht="19.5" customHeight="1">
      <c r="A29" s="490"/>
    </row>
    <row r="30" spans="1:7" s="438" customFormat="1" ht="16.5" customHeight="1">
      <c r="A30" s="437"/>
      <c r="B30" s="437" t="s">
        <v>180</v>
      </c>
      <c r="C30" s="437"/>
      <c r="D30" s="437"/>
      <c r="E30" s="437" t="s">
        <v>225</v>
      </c>
      <c r="F30" s="437"/>
    </row>
    <row r="31" spans="1:7" s="438" customFormat="1" ht="9" customHeight="1">
      <c r="A31" s="437"/>
      <c r="B31" s="437"/>
      <c r="C31" s="437"/>
      <c r="D31" s="437"/>
      <c r="E31" s="437"/>
      <c r="F31" s="437"/>
    </row>
    <row r="32" spans="1:7" s="438" customFormat="1" ht="44.25" customHeight="1">
      <c r="A32" s="437"/>
      <c r="B32" s="437" t="s">
        <v>182</v>
      </c>
      <c r="C32" s="437"/>
      <c r="D32" s="437"/>
      <c r="E32" s="437" t="s">
        <v>183</v>
      </c>
      <c r="F32" s="437"/>
    </row>
    <row r="33" spans="1:6" s="438" customFormat="1" ht="12.75" customHeight="1">
      <c r="A33" s="437"/>
      <c r="B33" s="722" t="s">
        <v>624</v>
      </c>
      <c r="C33" s="437"/>
      <c r="D33" s="437"/>
      <c r="E33" s="722" t="s">
        <v>624</v>
      </c>
      <c r="F33" s="437"/>
    </row>
    <row r="34" spans="1:6" s="438" customFormat="1" ht="19.5" customHeight="1">
      <c r="A34" s="437"/>
      <c r="B34" s="401"/>
      <c r="C34" s="401"/>
      <c r="D34" s="401"/>
      <c r="E34" s="401"/>
      <c r="F34" s="401"/>
    </row>
    <row r="35" spans="1:6" s="438" customFormat="1" ht="32.25" customHeight="1">
      <c r="A35" s="437"/>
      <c r="B35" s="696"/>
      <c r="C35" s="437"/>
      <c r="D35" s="437"/>
      <c r="E35" s="696"/>
      <c r="F35" s="437"/>
    </row>
    <row r="36" spans="1:6" s="438" customFormat="1" ht="12.75"/>
    <row r="37" spans="1:6" s="400" customFormat="1" ht="12.75">
      <c r="A37" s="438"/>
      <c r="B37" s="438"/>
      <c r="C37" s="438"/>
      <c r="D37" s="438"/>
      <c r="E37" s="438"/>
      <c r="F37" s="438"/>
    </row>
    <row r="38" spans="1:6" s="400" customFormat="1" ht="15" customHeight="1">
      <c r="A38" s="438"/>
      <c r="B38" s="438"/>
      <c r="C38" s="438"/>
      <c r="D38" s="1234"/>
      <c r="E38" s="1234"/>
      <c r="F38" s="1234"/>
    </row>
    <row r="39" spans="1:6" s="401" customFormat="1" ht="20.25" customHeight="1">
      <c r="A39" s="437"/>
      <c r="B39" s="437"/>
      <c r="C39" s="437"/>
      <c r="D39" s="1235"/>
      <c r="E39" s="1235"/>
      <c r="F39" s="1235"/>
    </row>
    <row r="40" spans="1:6" s="470" customFormat="1">
      <c r="E40" s="471"/>
      <c r="F40" s="472"/>
    </row>
  </sheetData>
  <mergeCells count="8">
    <mergeCell ref="D38:F38"/>
    <mergeCell ref="D39:F39"/>
    <mergeCell ref="A6:F6"/>
    <mergeCell ref="A1:B1"/>
    <mergeCell ref="D1:F1"/>
    <mergeCell ref="A2:F2"/>
    <mergeCell ref="A3:F3"/>
    <mergeCell ref="A4:F4"/>
  </mergeCells>
  <pageMargins left="0.7" right="0.7" top="0.75" bottom="0.75" header="0.3" footer="0.3"/>
  <pageSetup paperSize="9" scale="66" fitToHeight="0" orientation="portrait" verticalDpi="598"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2"/>
  <sheetViews>
    <sheetView view="pageBreakPreview" zoomScaleNormal="100" workbookViewId="0">
      <selection activeCell="C37" sqref="C36:C37"/>
    </sheetView>
  </sheetViews>
  <sheetFormatPr defaultColWidth="11.5703125" defaultRowHeight="15.75"/>
  <cols>
    <col min="1" max="1" width="10" style="443" customWidth="1"/>
    <col min="2" max="2" width="46" style="443" customWidth="1"/>
    <col min="3" max="3" width="19.7109375" style="443" customWidth="1"/>
    <col min="4" max="4" width="17.5703125" style="443" customWidth="1"/>
    <col min="5" max="5" width="17.5703125" style="444" customWidth="1"/>
    <col min="6" max="6" width="12.85546875" style="445" customWidth="1"/>
    <col min="7" max="255" width="11.5703125" style="443"/>
    <col min="256" max="256" width="10" style="443" customWidth="1"/>
    <col min="257" max="257" width="37.42578125" style="443" customWidth="1"/>
    <col min="258" max="258" width="17.5703125" style="443" customWidth="1"/>
    <col min="259" max="259" width="19.7109375" style="443" customWidth="1"/>
    <col min="260" max="261" width="17.5703125" style="443" customWidth="1"/>
    <col min="262" max="262" width="12.85546875" style="443" customWidth="1"/>
    <col min="263" max="511" width="11.5703125" style="443"/>
    <col min="512" max="512" width="10" style="443" customWidth="1"/>
    <col min="513" max="513" width="37.42578125" style="443" customWidth="1"/>
    <col min="514" max="514" width="17.5703125" style="443" customWidth="1"/>
    <col min="515" max="515" width="19.7109375" style="443" customWidth="1"/>
    <col min="516" max="517" width="17.5703125" style="443" customWidth="1"/>
    <col min="518" max="518" width="12.85546875" style="443" customWidth="1"/>
    <col min="519" max="767" width="11.5703125" style="443"/>
    <col min="768" max="768" width="10" style="443" customWidth="1"/>
    <col min="769" max="769" width="37.42578125" style="443" customWidth="1"/>
    <col min="770" max="770" width="17.5703125" style="443" customWidth="1"/>
    <col min="771" max="771" width="19.7109375" style="443" customWidth="1"/>
    <col min="772" max="773" width="17.5703125" style="443" customWidth="1"/>
    <col min="774" max="774" width="12.85546875" style="443" customWidth="1"/>
    <col min="775" max="1023" width="11.5703125" style="443"/>
    <col min="1024" max="1024" width="10" style="443" customWidth="1"/>
    <col min="1025" max="1025" width="37.42578125" style="443" customWidth="1"/>
    <col min="1026" max="1026" width="17.5703125" style="443" customWidth="1"/>
    <col min="1027" max="1027" width="19.7109375" style="443" customWidth="1"/>
    <col min="1028" max="1029" width="17.5703125" style="443" customWidth="1"/>
    <col min="1030" max="1030" width="12.85546875" style="443" customWidth="1"/>
    <col min="1031" max="1279" width="11.5703125" style="443"/>
    <col min="1280" max="1280" width="10" style="443" customWidth="1"/>
    <col min="1281" max="1281" width="37.42578125" style="443" customWidth="1"/>
    <col min="1282" max="1282" width="17.5703125" style="443" customWidth="1"/>
    <col min="1283" max="1283" width="19.7109375" style="443" customWidth="1"/>
    <col min="1284" max="1285" width="17.5703125" style="443" customWidth="1"/>
    <col min="1286" max="1286" width="12.85546875" style="443" customWidth="1"/>
    <col min="1287" max="1535" width="11.5703125" style="443"/>
    <col min="1536" max="1536" width="10" style="443" customWidth="1"/>
    <col min="1537" max="1537" width="37.42578125" style="443" customWidth="1"/>
    <col min="1538" max="1538" width="17.5703125" style="443" customWidth="1"/>
    <col min="1539" max="1539" width="19.7109375" style="443" customWidth="1"/>
    <col min="1540" max="1541" width="17.5703125" style="443" customWidth="1"/>
    <col min="1542" max="1542" width="12.85546875" style="443" customWidth="1"/>
    <col min="1543" max="1791" width="11.5703125" style="443"/>
    <col min="1792" max="1792" width="10" style="443" customWidth="1"/>
    <col min="1793" max="1793" width="37.42578125" style="443" customWidth="1"/>
    <col min="1794" max="1794" width="17.5703125" style="443" customWidth="1"/>
    <col min="1795" max="1795" width="19.7109375" style="443" customWidth="1"/>
    <col min="1796" max="1797" width="17.5703125" style="443" customWidth="1"/>
    <col min="1798" max="1798" width="12.85546875" style="443" customWidth="1"/>
    <col min="1799" max="2047" width="11.5703125" style="443"/>
    <col min="2048" max="2048" width="10" style="443" customWidth="1"/>
    <col min="2049" max="2049" width="37.42578125" style="443" customWidth="1"/>
    <col min="2050" max="2050" width="17.5703125" style="443" customWidth="1"/>
    <col min="2051" max="2051" width="19.7109375" style="443" customWidth="1"/>
    <col min="2052" max="2053" width="17.5703125" style="443" customWidth="1"/>
    <col min="2054" max="2054" width="12.85546875" style="443" customWidth="1"/>
    <col min="2055" max="2303" width="11.5703125" style="443"/>
    <col min="2304" max="2304" width="10" style="443" customWidth="1"/>
    <col min="2305" max="2305" width="37.42578125" style="443" customWidth="1"/>
    <col min="2306" max="2306" width="17.5703125" style="443" customWidth="1"/>
    <col min="2307" max="2307" width="19.7109375" style="443" customWidth="1"/>
    <col min="2308" max="2309" width="17.5703125" style="443" customWidth="1"/>
    <col min="2310" max="2310" width="12.85546875" style="443" customWidth="1"/>
    <col min="2311" max="2559" width="11.5703125" style="443"/>
    <col min="2560" max="2560" width="10" style="443" customWidth="1"/>
    <col min="2561" max="2561" width="37.42578125" style="443" customWidth="1"/>
    <col min="2562" max="2562" width="17.5703125" style="443" customWidth="1"/>
    <col min="2563" max="2563" width="19.7109375" style="443" customWidth="1"/>
    <col min="2564" max="2565" width="17.5703125" style="443" customWidth="1"/>
    <col min="2566" max="2566" width="12.85546875" style="443" customWidth="1"/>
    <col min="2567" max="2815" width="11.5703125" style="443"/>
    <col min="2816" max="2816" width="10" style="443" customWidth="1"/>
    <col min="2817" max="2817" width="37.42578125" style="443" customWidth="1"/>
    <col min="2818" max="2818" width="17.5703125" style="443" customWidth="1"/>
    <col min="2819" max="2819" width="19.7109375" style="443" customWidth="1"/>
    <col min="2820" max="2821" width="17.5703125" style="443" customWidth="1"/>
    <col min="2822" max="2822" width="12.85546875" style="443" customWidth="1"/>
    <col min="2823" max="3071" width="11.5703125" style="443"/>
    <col min="3072" max="3072" width="10" style="443" customWidth="1"/>
    <col min="3073" max="3073" width="37.42578125" style="443" customWidth="1"/>
    <col min="3074" max="3074" width="17.5703125" style="443" customWidth="1"/>
    <col min="3075" max="3075" width="19.7109375" style="443" customWidth="1"/>
    <col min="3076" max="3077" width="17.5703125" style="443" customWidth="1"/>
    <col min="3078" max="3078" width="12.85546875" style="443" customWidth="1"/>
    <col min="3079" max="3327" width="11.5703125" style="443"/>
    <col min="3328" max="3328" width="10" style="443" customWidth="1"/>
    <col min="3329" max="3329" width="37.42578125" style="443" customWidth="1"/>
    <col min="3330" max="3330" width="17.5703125" style="443" customWidth="1"/>
    <col min="3331" max="3331" width="19.7109375" style="443" customWidth="1"/>
    <col min="3332" max="3333" width="17.5703125" style="443" customWidth="1"/>
    <col min="3334" max="3334" width="12.85546875" style="443" customWidth="1"/>
    <col min="3335" max="3583" width="11.5703125" style="443"/>
    <col min="3584" max="3584" width="10" style="443" customWidth="1"/>
    <col min="3585" max="3585" width="37.42578125" style="443" customWidth="1"/>
    <col min="3586" max="3586" width="17.5703125" style="443" customWidth="1"/>
    <col min="3587" max="3587" width="19.7109375" style="443" customWidth="1"/>
    <col min="3588" max="3589" width="17.5703125" style="443" customWidth="1"/>
    <col min="3590" max="3590" width="12.85546875" style="443" customWidth="1"/>
    <col min="3591" max="3839" width="11.5703125" style="443"/>
    <col min="3840" max="3840" width="10" style="443" customWidth="1"/>
    <col min="3841" max="3841" width="37.42578125" style="443" customWidth="1"/>
    <col min="3842" max="3842" width="17.5703125" style="443" customWidth="1"/>
    <col min="3843" max="3843" width="19.7109375" style="443" customWidth="1"/>
    <col min="3844" max="3845" width="17.5703125" style="443" customWidth="1"/>
    <col min="3846" max="3846" width="12.85546875" style="443" customWidth="1"/>
    <col min="3847" max="4095" width="11.5703125" style="443"/>
    <col min="4096" max="4096" width="10" style="443" customWidth="1"/>
    <col min="4097" max="4097" width="37.42578125" style="443" customWidth="1"/>
    <col min="4098" max="4098" width="17.5703125" style="443" customWidth="1"/>
    <col min="4099" max="4099" width="19.7109375" style="443" customWidth="1"/>
    <col min="4100" max="4101" width="17.5703125" style="443" customWidth="1"/>
    <col min="4102" max="4102" width="12.85546875" style="443" customWidth="1"/>
    <col min="4103" max="4351" width="11.5703125" style="443"/>
    <col min="4352" max="4352" width="10" style="443" customWidth="1"/>
    <col min="4353" max="4353" width="37.42578125" style="443" customWidth="1"/>
    <col min="4354" max="4354" width="17.5703125" style="443" customWidth="1"/>
    <col min="4355" max="4355" width="19.7109375" style="443" customWidth="1"/>
    <col min="4356" max="4357" width="17.5703125" style="443" customWidth="1"/>
    <col min="4358" max="4358" width="12.85546875" style="443" customWidth="1"/>
    <col min="4359" max="4607" width="11.5703125" style="443"/>
    <col min="4608" max="4608" width="10" style="443" customWidth="1"/>
    <col min="4609" max="4609" width="37.42578125" style="443" customWidth="1"/>
    <col min="4610" max="4610" width="17.5703125" style="443" customWidth="1"/>
    <col min="4611" max="4611" width="19.7109375" style="443" customWidth="1"/>
    <col min="4612" max="4613" width="17.5703125" style="443" customWidth="1"/>
    <col min="4614" max="4614" width="12.85546875" style="443" customWidth="1"/>
    <col min="4615" max="4863" width="11.5703125" style="443"/>
    <col min="4864" max="4864" width="10" style="443" customWidth="1"/>
    <col min="4865" max="4865" width="37.42578125" style="443" customWidth="1"/>
    <col min="4866" max="4866" width="17.5703125" style="443" customWidth="1"/>
    <col min="4867" max="4867" width="19.7109375" style="443" customWidth="1"/>
    <col min="4868" max="4869" width="17.5703125" style="443" customWidth="1"/>
    <col min="4870" max="4870" width="12.85546875" style="443" customWidth="1"/>
    <col min="4871" max="5119" width="11.5703125" style="443"/>
    <col min="5120" max="5120" width="10" style="443" customWidth="1"/>
    <col min="5121" max="5121" width="37.42578125" style="443" customWidth="1"/>
    <col min="5122" max="5122" width="17.5703125" style="443" customWidth="1"/>
    <col min="5123" max="5123" width="19.7109375" style="443" customWidth="1"/>
    <col min="5124" max="5125" width="17.5703125" style="443" customWidth="1"/>
    <col min="5126" max="5126" width="12.85546875" style="443" customWidth="1"/>
    <col min="5127" max="5375" width="11.5703125" style="443"/>
    <col min="5376" max="5376" width="10" style="443" customWidth="1"/>
    <col min="5377" max="5377" width="37.42578125" style="443" customWidth="1"/>
    <col min="5378" max="5378" width="17.5703125" style="443" customWidth="1"/>
    <col min="5379" max="5379" width="19.7109375" style="443" customWidth="1"/>
    <col min="5380" max="5381" width="17.5703125" style="443" customWidth="1"/>
    <col min="5382" max="5382" width="12.85546875" style="443" customWidth="1"/>
    <col min="5383" max="5631" width="11.5703125" style="443"/>
    <col min="5632" max="5632" width="10" style="443" customWidth="1"/>
    <col min="5633" max="5633" width="37.42578125" style="443" customWidth="1"/>
    <col min="5634" max="5634" width="17.5703125" style="443" customWidth="1"/>
    <col min="5635" max="5635" width="19.7109375" style="443" customWidth="1"/>
    <col min="5636" max="5637" width="17.5703125" style="443" customWidth="1"/>
    <col min="5638" max="5638" width="12.85546875" style="443" customWidth="1"/>
    <col min="5639" max="5887" width="11.5703125" style="443"/>
    <col min="5888" max="5888" width="10" style="443" customWidth="1"/>
    <col min="5889" max="5889" width="37.42578125" style="443" customWidth="1"/>
    <col min="5890" max="5890" width="17.5703125" style="443" customWidth="1"/>
    <col min="5891" max="5891" width="19.7109375" style="443" customWidth="1"/>
    <col min="5892" max="5893" width="17.5703125" style="443" customWidth="1"/>
    <col min="5894" max="5894" width="12.85546875" style="443" customWidth="1"/>
    <col min="5895" max="6143" width="11.5703125" style="443"/>
    <col min="6144" max="6144" width="10" style="443" customWidth="1"/>
    <col min="6145" max="6145" width="37.42578125" style="443" customWidth="1"/>
    <col min="6146" max="6146" width="17.5703125" style="443" customWidth="1"/>
    <col min="6147" max="6147" width="19.7109375" style="443" customWidth="1"/>
    <col min="6148" max="6149" width="17.5703125" style="443" customWidth="1"/>
    <col min="6150" max="6150" width="12.85546875" style="443" customWidth="1"/>
    <col min="6151" max="6399" width="11.5703125" style="443"/>
    <col min="6400" max="6400" width="10" style="443" customWidth="1"/>
    <col min="6401" max="6401" width="37.42578125" style="443" customWidth="1"/>
    <col min="6402" max="6402" width="17.5703125" style="443" customWidth="1"/>
    <col min="6403" max="6403" width="19.7109375" style="443" customWidth="1"/>
    <col min="6404" max="6405" width="17.5703125" style="443" customWidth="1"/>
    <col min="6406" max="6406" width="12.85546875" style="443" customWidth="1"/>
    <col min="6407" max="6655" width="11.5703125" style="443"/>
    <col min="6656" max="6656" width="10" style="443" customWidth="1"/>
    <col min="6657" max="6657" width="37.42578125" style="443" customWidth="1"/>
    <col min="6658" max="6658" width="17.5703125" style="443" customWidth="1"/>
    <col min="6659" max="6659" width="19.7109375" style="443" customWidth="1"/>
    <col min="6660" max="6661" width="17.5703125" style="443" customWidth="1"/>
    <col min="6662" max="6662" width="12.85546875" style="443" customWidth="1"/>
    <col min="6663" max="6911" width="11.5703125" style="443"/>
    <col min="6912" max="6912" width="10" style="443" customWidth="1"/>
    <col min="6913" max="6913" width="37.42578125" style="443" customWidth="1"/>
    <col min="6914" max="6914" width="17.5703125" style="443" customWidth="1"/>
    <col min="6915" max="6915" width="19.7109375" style="443" customWidth="1"/>
    <col min="6916" max="6917" width="17.5703125" style="443" customWidth="1"/>
    <col min="6918" max="6918" width="12.85546875" style="443" customWidth="1"/>
    <col min="6919" max="7167" width="11.5703125" style="443"/>
    <col min="7168" max="7168" width="10" style="443" customWidth="1"/>
    <col min="7169" max="7169" width="37.42578125" style="443" customWidth="1"/>
    <col min="7170" max="7170" width="17.5703125" style="443" customWidth="1"/>
    <col min="7171" max="7171" width="19.7109375" style="443" customWidth="1"/>
    <col min="7172" max="7173" width="17.5703125" style="443" customWidth="1"/>
    <col min="7174" max="7174" width="12.85546875" style="443" customWidth="1"/>
    <col min="7175" max="7423" width="11.5703125" style="443"/>
    <col min="7424" max="7424" width="10" style="443" customWidth="1"/>
    <col min="7425" max="7425" width="37.42578125" style="443" customWidth="1"/>
    <col min="7426" max="7426" width="17.5703125" style="443" customWidth="1"/>
    <col min="7427" max="7427" width="19.7109375" style="443" customWidth="1"/>
    <col min="7428" max="7429" width="17.5703125" style="443" customWidth="1"/>
    <col min="7430" max="7430" width="12.85546875" style="443" customWidth="1"/>
    <col min="7431" max="7679" width="11.5703125" style="443"/>
    <col min="7680" max="7680" width="10" style="443" customWidth="1"/>
    <col min="7681" max="7681" width="37.42578125" style="443" customWidth="1"/>
    <col min="7682" max="7682" width="17.5703125" style="443" customWidth="1"/>
    <col min="7683" max="7683" width="19.7109375" style="443" customWidth="1"/>
    <col min="7684" max="7685" width="17.5703125" style="443" customWidth="1"/>
    <col min="7686" max="7686" width="12.85546875" style="443" customWidth="1"/>
    <col min="7687" max="7935" width="11.5703125" style="443"/>
    <col min="7936" max="7936" width="10" style="443" customWidth="1"/>
    <col min="7937" max="7937" width="37.42578125" style="443" customWidth="1"/>
    <col min="7938" max="7938" width="17.5703125" style="443" customWidth="1"/>
    <col min="7939" max="7939" width="19.7109375" style="443" customWidth="1"/>
    <col min="7940" max="7941" width="17.5703125" style="443" customWidth="1"/>
    <col min="7942" max="7942" width="12.85546875" style="443" customWidth="1"/>
    <col min="7943" max="8191" width="11.5703125" style="443"/>
    <col min="8192" max="8192" width="10" style="443" customWidth="1"/>
    <col min="8193" max="8193" width="37.42578125" style="443" customWidth="1"/>
    <col min="8194" max="8194" width="17.5703125" style="443" customWidth="1"/>
    <col min="8195" max="8195" width="19.7109375" style="443" customWidth="1"/>
    <col min="8196" max="8197" width="17.5703125" style="443" customWidth="1"/>
    <col min="8198" max="8198" width="12.85546875" style="443" customWidth="1"/>
    <col min="8199" max="8447" width="11.5703125" style="443"/>
    <col min="8448" max="8448" width="10" style="443" customWidth="1"/>
    <col min="8449" max="8449" width="37.42578125" style="443" customWidth="1"/>
    <col min="8450" max="8450" width="17.5703125" style="443" customWidth="1"/>
    <col min="8451" max="8451" width="19.7109375" style="443" customWidth="1"/>
    <col min="8452" max="8453" width="17.5703125" style="443" customWidth="1"/>
    <col min="8454" max="8454" width="12.85546875" style="443" customWidth="1"/>
    <col min="8455" max="8703" width="11.5703125" style="443"/>
    <col min="8704" max="8704" width="10" style="443" customWidth="1"/>
    <col min="8705" max="8705" width="37.42578125" style="443" customWidth="1"/>
    <col min="8706" max="8706" width="17.5703125" style="443" customWidth="1"/>
    <col min="8707" max="8707" width="19.7109375" style="443" customWidth="1"/>
    <col min="8708" max="8709" width="17.5703125" style="443" customWidth="1"/>
    <col min="8710" max="8710" width="12.85546875" style="443" customWidth="1"/>
    <col min="8711" max="8959" width="11.5703125" style="443"/>
    <col min="8960" max="8960" width="10" style="443" customWidth="1"/>
    <col min="8961" max="8961" width="37.42578125" style="443" customWidth="1"/>
    <col min="8962" max="8962" width="17.5703125" style="443" customWidth="1"/>
    <col min="8963" max="8963" width="19.7109375" style="443" customWidth="1"/>
    <col min="8964" max="8965" width="17.5703125" style="443" customWidth="1"/>
    <col min="8966" max="8966" width="12.85546875" style="443" customWidth="1"/>
    <col min="8967" max="9215" width="11.5703125" style="443"/>
    <col min="9216" max="9216" width="10" style="443" customWidth="1"/>
    <col min="9217" max="9217" width="37.42578125" style="443" customWidth="1"/>
    <col min="9218" max="9218" width="17.5703125" style="443" customWidth="1"/>
    <col min="9219" max="9219" width="19.7109375" style="443" customWidth="1"/>
    <col min="9220" max="9221" width="17.5703125" style="443" customWidth="1"/>
    <col min="9222" max="9222" width="12.85546875" style="443" customWidth="1"/>
    <col min="9223" max="9471" width="11.5703125" style="443"/>
    <col min="9472" max="9472" width="10" style="443" customWidth="1"/>
    <col min="9473" max="9473" width="37.42578125" style="443" customWidth="1"/>
    <col min="9474" max="9474" width="17.5703125" style="443" customWidth="1"/>
    <col min="9475" max="9475" width="19.7109375" style="443" customWidth="1"/>
    <col min="9476" max="9477" width="17.5703125" style="443" customWidth="1"/>
    <col min="9478" max="9478" width="12.85546875" style="443" customWidth="1"/>
    <col min="9479" max="9727" width="11.5703125" style="443"/>
    <col min="9728" max="9728" width="10" style="443" customWidth="1"/>
    <col min="9729" max="9729" width="37.42578125" style="443" customWidth="1"/>
    <col min="9730" max="9730" width="17.5703125" style="443" customWidth="1"/>
    <col min="9731" max="9731" width="19.7109375" style="443" customWidth="1"/>
    <col min="9732" max="9733" width="17.5703125" style="443" customWidth="1"/>
    <col min="9734" max="9734" width="12.85546875" style="443" customWidth="1"/>
    <col min="9735" max="9983" width="11.5703125" style="443"/>
    <col min="9984" max="9984" width="10" style="443" customWidth="1"/>
    <col min="9985" max="9985" width="37.42578125" style="443" customWidth="1"/>
    <col min="9986" max="9986" width="17.5703125" style="443" customWidth="1"/>
    <col min="9987" max="9987" width="19.7109375" style="443" customWidth="1"/>
    <col min="9988" max="9989" width="17.5703125" style="443" customWidth="1"/>
    <col min="9990" max="9990" width="12.85546875" style="443" customWidth="1"/>
    <col min="9991" max="10239" width="11.5703125" style="443"/>
    <col min="10240" max="10240" width="10" style="443" customWidth="1"/>
    <col min="10241" max="10241" width="37.42578125" style="443" customWidth="1"/>
    <col min="10242" max="10242" width="17.5703125" style="443" customWidth="1"/>
    <col min="10243" max="10243" width="19.7109375" style="443" customWidth="1"/>
    <col min="10244" max="10245" width="17.5703125" style="443" customWidth="1"/>
    <col min="10246" max="10246" width="12.85546875" style="443" customWidth="1"/>
    <col min="10247" max="10495" width="11.5703125" style="443"/>
    <col min="10496" max="10496" width="10" style="443" customWidth="1"/>
    <col min="10497" max="10497" width="37.42578125" style="443" customWidth="1"/>
    <col min="10498" max="10498" width="17.5703125" style="443" customWidth="1"/>
    <col min="10499" max="10499" width="19.7109375" style="443" customWidth="1"/>
    <col min="10500" max="10501" width="17.5703125" style="443" customWidth="1"/>
    <col min="10502" max="10502" width="12.85546875" style="443" customWidth="1"/>
    <col min="10503" max="10751" width="11.5703125" style="443"/>
    <col min="10752" max="10752" width="10" style="443" customWidth="1"/>
    <col min="10753" max="10753" width="37.42578125" style="443" customWidth="1"/>
    <col min="10754" max="10754" width="17.5703125" style="443" customWidth="1"/>
    <col min="10755" max="10755" width="19.7109375" style="443" customWidth="1"/>
    <col min="10756" max="10757" width="17.5703125" style="443" customWidth="1"/>
    <col min="10758" max="10758" width="12.85546875" style="443" customWidth="1"/>
    <col min="10759" max="11007" width="11.5703125" style="443"/>
    <col min="11008" max="11008" width="10" style="443" customWidth="1"/>
    <col min="11009" max="11009" width="37.42578125" style="443" customWidth="1"/>
    <col min="11010" max="11010" width="17.5703125" style="443" customWidth="1"/>
    <col min="11011" max="11011" width="19.7109375" style="443" customWidth="1"/>
    <col min="11012" max="11013" width="17.5703125" style="443" customWidth="1"/>
    <col min="11014" max="11014" width="12.85546875" style="443" customWidth="1"/>
    <col min="11015" max="11263" width="11.5703125" style="443"/>
    <col min="11264" max="11264" width="10" style="443" customWidth="1"/>
    <col min="11265" max="11265" width="37.42578125" style="443" customWidth="1"/>
    <col min="11266" max="11266" width="17.5703125" style="443" customWidth="1"/>
    <col min="11267" max="11267" width="19.7109375" style="443" customWidth="1"/>
    <col min="11268" max="11269" width="17.5703125" style="443" customWidth="1"/>
    <col min="11270" max="11270" width="12.85546875" style="443" customWidth="1"/>
    <col min="11271" max="11519" width="11.5703125" style="443"/>
    <col min="11520" max="11520" width="10" style="443" customWidth="1"/>
    <col min="11521" max="11521" width="37.42578125" style="443" customWidth="1"/>
    <col min="11522" max="11522" width="17.5703125" style="443" customWidth="1"/>
    <col min="11523" max="11523" width="19.7109375" style="443" customWidth="1"/>
    <col min="11524" max="11525" width="17.5703125" style="443" customWidth="1"/>
    <col min="11526" max="11526" width="12.85546875" style="443" customWidth="1"/>
    <col min="11527" max="11775" width="11.5703125" style="443"/>
    <col min="11776" max="11776" width="10" style="443" customWidth="1"/>
    <col min="11777" max="11777" width="37.42578125" style="443" customWidth="1"/>
    <col min="11778" max="11778" width="17.5703125" style="443" customWidth="1"/>
    <col min="11779" max="11779" width="19.7109375" style="443" customWidth="1"/>
    <col min="11780" max="11781" width="17.5703125" style="443" customWidth="1"/>
    <col min="11782" max="11782" width="12.85546875" style="443" customWidth="1"/>
    <col min="11783" max="12031" width="11.5703125" style="443"/>
    <col min="12032" max="12032" width="10" style="443" customWidth="1"/>
    <col min="12033" max="12033" width="37.42578125" style="443" customWidth="1"/>
    <col min="12034" max="12034" width="17.5703125" style="443" customWidth="1"/>
    <col min="12035" max="12035" width="19.7109375" style="443" customWidth="1"/>
    <col min="12036" max="12037" width="17.5703125" style="443" customWidth="1"/>
    <col min="12038" max="12038" width="12.85546875" style="443" customWidth="1"/>
    <col min="12039" max="12287" width="11.5703125" style="443"/>
    <col min="12288" max="12288" width="10" style="443" customWidth="1"/>
    <col min="12289" max="12289" width="37.42578125" style="443" customWidth="1"/>
    <col min="12290" max="12290" width="17.5703125" style="443" customWidth="1"/>
    <col min="12291" max="12291" width="19.7109375" style="443" customWidth="1"/>
    <col min="12292" max="12293" width="17.5703125" style="443" customWidth="1"/>
    <col min="12294" max="12294" width="12.85546875" style="443" customWidth="1"/>
    <col min="12295" max="12543" width="11.5703125" style="443"/>
    <col min="12544" max="12544" width="10" style="443" customWidth="1"/>
    <col min="12545" max="12545" width="37.42578125" style="443" customWidth="1"/>
    <col min="12546" max="12546" width="17.5703125" style="443" customWidth="1"/>
    <col min="12547" max="12547" width="19.7109375" style="443" customWidth="1"/>
    <col min="12548" max="12549" width="17.5703125" style="443" customWidth="1"/>
    <col min="12550" max="12550" width="12.85546875" style="443" customWidth="1"/>
    <col min="12551" max="12799" width="11.5703125" style="443"/>
    <col min="12800" max="12800" width="10" style="443" customWidth="1"/>
    <col min="12801" max="12801" width="37.42578125" style="443" customWidth="1"/>
    <col min="12802" max="12802" width="17.5703125" style="443" customWidth="1"/>
    <col min="12803" max="12803" width="19.7109375" style="443" customWidth="1"/>
    <col min="12804" max="12805" width="17.5703125" style="443" customWidth="1"/>
    <col min="12806" max="12806" width="12.85546875" style="443" customWidth="1"/>
    <col min="12807" max="13055" width="11.5703125" style="443"/>
    <col min="13056" max="13056" width="10" style="443" customWidth="1"/>
    <col min="13057" max="13057" width="37.42578125" style="443" customWidth="1"/>
    <col min="13058" max="13058" width="17.5703125" style="443" customWidth="1"/>
    <col min="13059" max="13059" width="19.7109375" style="443" customWidth="1"/>
    <col min="13060" max="13061" width="17.5703125" style="443" customWidth="1"/>
    <col min="13062" max="13062" width="12.85546875" style="443" customWidth="1"/>
    <col min="13063" max="13311" width="11.5703125" style="443"/>
    <col min="13312" max="13312" width="10" style="443" customWidth="1"/>
    <col min="13313" max="13313" width="37.42578125" style="443" customWidth="1"/>
    <col min="13314" max="13314" width="17.5703125" style="443" customWidth="1"/>
    <col min="13315" max="13315" width="19.7109375" style="443" customWidth="1"/>
    <col min="13316" max="13317" width="17.5703125" style="443" customWidth="1"/>
    <col min="13318" max="13318" width="12.85546875" style="443" customWidth="1"/>
    <col min="13319" max="13567" width="11.5703125" style="443"/>
    <col min="13568" max="13568" width="10" style="443" customWidth="1"/>
    <col min="13569" max="13569" width="37.42578125" style="443" customWidth="1"/>
    <col min="13570" max="13570" width="17.5703125" style="443" customWidth="1"/>
    <col min="13571" max="13571" width="19.7109375" style="443" customWidth="1"/>
    <col min="13572" max="13573" width="17.5703125" style="443" customWidth="1"/>
    <col min="13574" max="13574" width="12.85546875" style="443" customWidth="1"/>
    <col min="13575" max="13823" width="11.5703125" style="443"/>
    <col min="13824" max="13824" width="10" style="443" customWidth="1"/>
    <col min="13825" max="13825" width="37.42578125" style="443" customWidth="1"/>
    <col min="13826" max="13826" width="17.5703125" style="443" customWidth="1"/>
    <col min="13827" max="13827" width="19.7109375" style="443" customWidth="1"/>
    <col min="13828" max="13829" width="17.5703125" style="443" customWidth="1"/>
    <col min="13830" max="13830" width="12.85546875" style="443" customWidth="1"/>
    <col min="13831" max="14079" width="11.5703125" style="443"/>
    <col min="14080" max="14080" width="10" style="443" customWidth="1"/>
    <col min="14081" max="14081" width="37.42578125" style="443" customWidth="1"/>
    <col min="14082" max="14082" width="17.5703125" style="443" customWidth="1"/>
    <col min="14083" max="14083" width="19.7109375" style="443" customWidth="1"/>
    <col min="14084" max="14085" width="17.5703125" style="443" customWidth="1"/>
    <col min="14086" max="14086" width="12.85546875" style="443" customWidth="1"/>
    <col min="14087" max="14335" width="11.5703125" style="443"/>
    <col min="14336" max="14336" width="10" style="443" customWidth="1"/>
    <col min="14337" max="14337" width="37.42578125" style="443" customWidth="1"/>
    <col min="14338" max="14338" width="17.5703125" style="443" customWidth="1"/>
    <col min="14339" max="14339" width="19.7109375" style="443" customWidth="1"/>
    <col min="14340" max="14341" width="17.5703125" style="443" customWidth="1"/>
    <col min="14342" max="14342" width="12.85546875" style="443" customWidth="1"/>
    <col min="14343" max="14591" width="11.5703125" style="443"/>
    <col min="14592" max="14592" width="10" style="443" customWidth="1"/>
    <col min="14593" max="14593" width="37.42578125" style="443" customWidth="1"/>
    <col min="14594" max="14594" width="17.5703125" style="443" customWidth="1"/>
    <col min="14595" max="14595" width="19.7109375" style="443" customWidth="1"/>
    <col min="14596" max="14597" width="17.5703125" style="443" customWidth="1"/>
    <col min="14598" max="14598" width="12.85546875" style="443" customWidth="1"/>
    <col min="14599" max="14847" width="11.5703125" style="443"/>
    <col min="14848" max="14848" width="10" style="443" customWidth="1"/>
    <col min="14849" max="14849" width="37.42578125" style="443" customWidth="1"/>
    <col min="14850" max="14850" width="17.5703125" style="443" customWidth="1"/>
    <col min="14851" max="14851" width="19.7109375" style="443" customWidth="1"/>
    <col min="14852" max="14853" width="17.5703125" style="443" customWidth="1"/>
    <col min="14854" max="14854" width="12.85546875" style="443" customWidth="1"/>
    <col min="14855" max="15103" width="11.5703125" style="443"/>
    <col min="15104" max="15104" width="10" style="443" customWidth="1"/>
    <col min="15105" max="15105" width="37.42578125" style="443" customWidth="1"/>
    <col min="15106" max="15106" width="17.5703125" style="443" customWidth="1"/>
    <col min="15107" max="15107" width="19.7109375" style="443" customWidth="1"/>
    <col min="15108" max="15109" width="17.5703125" style="443" customWidth="1"/>
    <col min="15110" max="15110" width="12.85546875" style="443" customWidth="1"/>
    <col min="15111" max="15359" width="11.5703125" style="443"/>
    <col min="15360" max="15360" width="10" style="443" customWidth="1"/>
    <col min="15361" max="15361" width="37.42578125" style="443" customWidth="1"/>
    <col min="15362" max="15362" width="17.5703125" style="443" customWidth="1"/>
    <col min="15363" max="15363" width="19.7109375" style="443" customWidth="1"/>
    <col min="15364" max="15365" width="17.5703125" style="443" customWidth="1"/>
    <col min="15366" max="15366" width="12.85546875" style="443" customWidth="1"/>
    <col min="15367" max="15615" width="11.5703125" style="443"/>
    <col min="15616" max="15616" width="10" style="443" customWidth="1"/>
    <col min="15617" max="15617" width="37.42578125" style="443" customWidth="1"/>
    <col min="15618" max="15618" width="17.5703125" style="443" customWidth="1"/>
    <col min="15619" max="15619" width="19.7109375" style="443" customWidth="1"/>
    <col min="15620" max="15621" width="17.5703125" style="443" customWidth="1"/>
    <col min="15622" max="15622" width="12.85546875" style="443" customWidth="1"/>
    <col min="15623" max="15871" width="11.5703125" style="443"/>
    <col min="15872" max="15872" width="10" style="443" customWidth="1"/>
    <col min="15873" max="15873" width="37.42578125" style="443" customWidth="1"/>
    <col min="15874" max="15874" width="17.5703125" style="443" customWidth="1"/>
    <col min="15875" max="15875" width="19.7109375" style="443" customWidth="1"/>
    <col min="15876" max="15877" width="17.5703125" style="443" customWidth="1"/>
    <col min="15878" max="15878" width="12.85546875" style="443" customWidth="1"/>
    <col min="15879" max="16127" width="11.5703125" style="443"/>
    <col min="16128" max="16128" width="10" style="443" customWidth="1"/>
    <col min="16129" max="16129" width="37.42578125" style="443" customWidth="1"/>
    <col min="16130" max="16130" width="17.5703125" style="443" customWidth="1"/>
    <col min="16131" max="16131" width="19.7109375" style="443" customWidth="1"/>
    <col min="16132" max="16133" width="17.5703125" style="443" customWidth="1"/>
    <col min="16134" max="16134" width="12.85546875" style="443" customWidth="1"/>
    <col min="16135" max="16384" width="11.5703125" style="443"/>
  </cols>
  <sheetData>
    <row r="1" spans="1:7" s="441" customFormat="1" ht="42" customHeight="1">
      <c r="A1" s="1244" t="s">
        <v>657</v>
      </c>
      <c r="B1" s="1245"/>
      <c r="D1" s="1240" t="s">
        <v>603</v>
      </c>
      <c r="E1" s="1240"/>
      <c r="F1" s="1240"/>
      <c r="G1" s="442"/>
    </row>
    <row r="2" spans="1:7" s="401" customFormat="1" ht="17.100000000000001" customHeight="1">
      <c r="A2" s="1230"/>
      <c r="B2" s="1230"/>
      <c r="C2" s="1230"/>
      <c r="D2" s="1230"/>
      <c r="E2" s="1230"/>
      <c r="F2" s="1230"/>
    </row>
    <row r="3" spans="1:7" s="441" customFormat="1" ht="18.75" customHeight="1">
      <c r="A3" s="1241" t="s">
        <v>74</v>
      </c>
      <c r="B3" s="1241"/>
      <c r="C3" s="1241"/>
      <c r="D3" s="1241"/>
      <c r="E3" s="1241"/>
      <c r="F3" s="1241"/>
    </row>
    <row r="4" spans="1:7" s="441" customFormat="1" ht="18.75" customHeight="1">
      <c r="A4" s="1241" t="s">
        <v>568</v>
      </c>
      <c r="B4" s="1241"/>
      <c r="C4" s="1241"/>
      <c r="D4" s="1241"/>
      <c r="E4" s="1241"/>
      <c r="F4" s="1241"/>
    </row>
    <row r="5" spans="1:7" ht="19.5" customHeight="1"/>
    <row r="6" spans="1:7" ht="38.25" customHeight="1">
      <c r="A6" s="1238" t="s">
        <v>478</v>
      </c>
      <c r="B6" s="1249"/>
      <c r="C6" s="1249"/>
      <c r="D6" s="1249"/>
      <c r="E6" s="1249"/>
      <c r="F6" s="1249"/>
    </row>
    <row r="7" spans="1:7" ht="16.5" customHeight="1">
      <c r="A7" s="475" t="s">
        <v>398</v>
      </c>
      <c r="B7" s="667"/>
      <c r="C7" s="667"/>
      <c r="D7" s="667"/>
      <c r="E7" s="667"/>
      <c r="F7" s="667"/>
    </row>
    <row r="8" spans="1:7" ht="16.5" customHeight="1">
      <c r="A8" s="475" t="s">
        <v>399</v>
      </c>
      <c r="F8" s="445" t="s">
        <v>335</v>
      </c>
    </row>
    <row r="9" spans="1:7" s="401" customFormat="1" ht="47.25">
      <c r="A9" s="409" t="s">
        <v>80</v>
      </c>
      <c r="B9" s="410" t="s">
        <v>81</v>
      </c>
      <c r="C9" s="410" t="s">
        <v>596</v>
      </c>
      <c r="D9" s="411" t="s">
        <v>597</v>
      </c>
      <c r="E9" s="412" t="s">
        <v>598</v>
      </c>
      <c r="F9" s="410" t="s">
        <v>622</v>
      </c>
    </row>
    <row r="10" spans="1:7" s="414" customFormat="1">
      <c r="A10" s="413">
        <v>1</v>
      </c>
      <c r="B10" s="413">
        <v>2</v>
      </c>
      <c r="C10" s="413">
        <v>3</v>
      </c>
      <c r="D10" s="413">
        <v>4</v>
      </c>
      <c r="E10" s="413">
        <v>5</v>
      </c>
      <c r="F10" s="413">
        <v>6</v>
      </c>
    </row>
    <row r="11" spans="1:7" ht="22.5" customHeight="1">
      <c r="A11" s="449" t="s">
        <v>190</v>
      </c>
      <c r="B11" s="450" t="s">
        <v>380</v>
      </c>
      <c r="C11" s="451"/>
      <c r="D11" s="452"/>
      <c r="E11" s="452"/>
      <c r="F11" s="455" t="e">
        <f>E11/D11*100</f>
        <v>#DIV/0!</v>
      </c>
    </row>
    <row r="12" spans="1:7" ht="22.5" customHeight="1">
      <c r="A12" s="449" t="s">
        <v>209</v>
      </c>
      <c r="B12" s="450" t="s">
        <v>400</v>
      </c>
      <c r="C12" s="494">
        <f>C13+C16</f>
        <v>0</v>
      </c>
      <c r="D12" s="494">
        <f>D13+D16</f>
        <v>0</v>
      </c>
      <c r="E12" s="494">
        <f>E13+E16</f>
        <v>0</v>
      </c>
      <c r="F12" s="455" t="e">
        <f t="shared" ref="F12:F28" si="0">E12/D12*100</f>
        <v>#DIV/0!</v>
      </c>
    </row>
    <row r="13" spans="1:7" ht="34.5" customHeight="1">
      <c r="A13" s="449" t="s">
        <v>401</v>
      </c>
      <c r="B13" s="456" t="s">
        <v>479</v>
      </c>
      <c r="C13" s="461">
        <f>C14+C15</f>
        <v>0</v>
      </c>
      <c r="D13" s="461">
        <f>D14+D15</f>
        <v>0</v>
      </c>
      <c r="E13" s="461">
        <f>E14+E15</f>
        <v>0</v>
      </c>
      <c r="F13" s="453" t="e">
        <f t="shared" si="0"/>
        <v>#DIV/0!</v>
      </c>
    </row>
    <row r="14" spans="1:7" ht="24.75" customHeight="1">
      <c r="A14" s="449" t="s">
        <v>403</v>
      </c>
      <c r="B14" s="456" t="s">
        <v>480</v>
      </c>
      <c r="C14" s="458"/>
      <c r="D14" s="459"/>
      <c r="E14" s="459"/>
      <c r="F14" s="453" t="e">
        <f t="shared" si="0"/>
        <v>#DIV/0!</v>
      </c>
    </row>
    <row r="15" spans="1:7" ht="24.75" customHeight="1">
      <c r="A15" s="449" t="s">
        <v>405</v>
      </c>
      <c r="B15" s="456" t="s">
        <v>481</v>
      </c>
      <c r="C15" s="458"/>
      <c r="D15" s="459"/>
      <c r="E15" s="459"/>
      <c r="F15" s="453" t="e">
        <f t="shared" si="0"/>
        <v>#DIV/0!</v>
      </c>
    </row>
    <row r="16" spans="1:7" ht="24.75" customHeight="1">
      <c r="A16" s="449" t="s">
        <v>413</v>
      </c>
      <c r="B16" s="456" t="s">
        <v>414</v>
      </c>
      <c r="C16" s="495">
        <f>C17+C18+C19</f>
        <v>0</v>
      </c>
      <c r="D16" s="495">
        <f>D17+D18+D19</f>
        <v>0</v>
      </c>
      <c r="E16" s="495">
        <f>E17+E18+E19</f>
        <v>0</v>
      </c>
      <c r="F16" s="453" t="e">
        <f t="shared" si="0"/>
        <v>#DIV/0!</v>
      </c>
    </row>
    <row r="17" spans="1:6" ht="24.75" customHeight="1">
      <c r="A17" s="449" t="s">
        <v>415</v>
      </c>
      <c r="B17" s="456" t="s">
        <v>416</v>
      </c>
      <c r="C17" s="458"/>
      <c r="D17" s="458"/>
      <c r="E17" s="458"/>
      <c r="F17" s="453" t="e">
        <f t="shared" si="0"/>
        <v>#DIV/0!</v>
      </c>
    </row>
    <row r="18" spans="1:6" ht="24.75" customHeight="1">
      <c r="A18" s="449" t="s">
        <v>417</v>
      </c>
      <c r="B18" s="456" t="s">
        <v>418</v>
      </c>
      <c r="C18" s="458"/>
      <c r="D18" s="459"/>
      <c r="E18" s="459"/>
      <c r="F18" s="453" t="e">
        <f t="shared" si="0"/>
        <v>#DIV/0!</v>
      </c>
    </row>
    <row r="19" spans="1:6" ht="24.75" customHeight="1">
      <c r="A19" s="460" t="s">
        <v>419</v>
      </c>
      <c r="B19" s="456" t="s">
        <v>420</v>
      </c>
      <c r="C19" s="458"/>
      <c r="D19" s="458"/>
      <c r="E19" s="458"/>
      <c r="F19" s="453" t="e">
        <f t="shared" si="0"/>
        <v>#DIV/0!</v>
      </c>
    </row>
    <row r="20" spans="1:6" ht="24.75" customHeight="1">
      <c r="A20" s="460"/>
      <c r="B20" s="450" t="s">
        <v>421</v>
      </c>
      <c r="C20" s="454">
        <f>C11+C12</f>
        <v>0</v>
      </c>
      <c r="D20" s="454">
        <f>D11+D12</f>
        <v>0</v>
      </c>
      <c r="E20" s="454">
        <f>E11+E12</f>
        <v>0</v>
      </c>
      <c r="F20" s="455" t="e">
        <f t="shared" si="0"/>
        <v>#DIV/0!</v>
      </c>
    </row>
    <row r="21" spans="1:6" ht="24.75" customHeight="1">
      <c r="A21" s="460" t="s">
        <v>211</v>
      </c>
      <c r="B21" s="450" t="s">
        <v>422</v>
      </c>
      <c r="C21" s="495">
        <f>C22+C25+C26</f>
        <v>0</v>
      </c>
      <c r="D21" s="495">
        <f>D22+D25+D26</f>
        <v>0</v>
      </c>
      <c r="E21" s="495">
        <f>E22+E25+E26</f>
        <v>0</v>
      </c>
      <c r="F21" s="455" t="e">
        <f t="shared" si="0"/>
        <v>#DIV/0!</v>
      </c>
    </row>
    <row r="22" spans="1:6" ht="24.75" customHeight="1">
      <c r="A22" s="460" t="s">
        <v>423</v>
      </c>
      <c r="B22" s="456" t="s">
        <v>424</v>
      </c>
      <c r="C22" s="461">
        <f>C23+C24</f>
        <v>0</v>
      </c>
      <c r="D22" s="461">
        <f>D23+D24</f>
        <v>0</v>
      </c>
      <c r="E22" s="461">
        <f>E23+E24</f>
        <v>0</v>
      </c>
      <c r="F22" s="453" t="e">
        <f t="shared" si="0"/>
        <v>#DIV/0!</v>
      </c>
    </row>
    <row r="23" spans="1:6" ht="24.75" customHeight="1">
      <c r="A23" s="460" t="s">
        <v>425</v>
      </c>
      <c r="B23" s="421" t="s">
        <v>445</v>
      </c>
      <c r="C23" s="458"/>
      <c r="D23" s="480"/>
      <c r="E23" s="459"/>
      <c r="F23" s="453" t="e">
        <f t="shared" si="0"/>
        <v>#DIV/0!</v>
      </c>
    </row>
    <row r="24" spans="1:6" ht="24.75" customHeight="1">
      <c r="A24" s="460" t="s">
        <v>427</v>
      </c>
      <c r="B24" s="456" t="s">
        <v>446</v>
      </c>
      <c r="C24" s="458"/>
      <c r="D24" s="459"/>
      <c r="E24" s="459"/>
      <c r="F24" s="453" t="e">
        <f t="shared" si="0"/>
        <v>#DIV/0!</v>
      </c>
    </row>
    <row r="25" spans="1:6" ht="24.75" customHeight="1">
      <c r="A25" s="460" t="s">
        <v>437</v>
      </c>
      <c r="B25" s="463" t="s">
        <v>438</v>
      </c>
      <c r="C25" s="459"/>
      <c r="D25" s="459"/>
      <c r="E25" s="459"/>
      <c r="F25" s="453" t="e">
        <f t="shared" si="0"/>
        <v>#DIV/0!</v>
      </c>
    </row>
    <row r="26" spans="1:6" ht="24.75" customHeight="1">
      <c r="A26" s="460" t="s">
        <v>439</v>
      </c>
      <c r="B26" s="460" t="s">
        <v>440</v>
      </c>
      <c r="C26" s="459"/>
      <c r="D26" s="459"/>
      <c r="E26" s="459"/>
      <c r="F26" s="453" t="e">
        <f t="shared" si="0"/>
        <v>#DIV/0!</v>
      </c>
    </row>
    <row r="27" spans="1:6" ht="24.75" customHeight="1">
      <c r="A27" s="460" t="s">
        <v>213</v>
      </c>
      <c r="B27" s="464" t="s">
        <v>482</v>
      </c>
      <c r="C27" s="454">
        <f>SUM(C11+C12-C21)</f>
        <v>0</v>
      </c>
      <c r="D27" s="454">
        <f>SUM(D11+D12-D21)</f>
        <v>0</v>
      </c>
      <c r="E27" s="454">
        <f>SUM(E11+E12-E21)</f>
        <v>0</v>
      </c>
      <c r="F27" s="455" t="e">
        <f t="shared" si="0"/>
        <v>#DIV/0!</v>
      </c>
    </row>
    <row r="28" spans="1:6" ht="24.75" customHeight="1">
      <c r="A28" s="460"/>
      <c r="B28" s="450" t="s">
        <v>442</v>
      </c>
      <c r="C28" s="454">
        <f>C21+C27</f>
        <v>0</v>
      </c>
      <c r="D28" s="454">
        <f>D21+D27</f>
        <v>0</v>
      </c>
      <c r="E28" s="454">
        <f>E21+E27</f>
        <v>0</v>
      </c>
      <c r="F28" s="455" t="e">
        <f t="shared" si="0"/>
        <v>#DIV/0!</v>
      </c>
    </row>
    <row r="29" spans="1:6" ht="12.75" customHeight="1"/>
    <row r="30" spans="1:6" s="467" customFormat="1" ht="18.75" customHeight="1">
      <c r="A30" s="465"/>
      <c r="B30" s="466" t="s">
        <v>351</v>
      </c>
    </row>
    <row r="31" spans="1:6" s="467" customFormat="1" ht="19.5" customHeight="1">
      <c r="A31" s="467" t="s">
        <v>651</v>
      </c>
      <c r="B31" s="441"/>
    </row>
    <row r="32" spans="1:6" s="467" customFormat="1" ht="19.5" customHeight="1">
      <c r="A32" s="440"/>
    </row>
    <row r="33" spans="1:6" s="438" customFormat="1" ht="16.5" customHeight="1">
      <c r="A33" s="437"/>
      <c r="B33" s="437" t="s">
        <v>180</v>
      </c>
      <c r="C33" s="437"/>
      <c r="D33" s="437"/>
      <c r="E33" s="437" t="s">
        <v>225</v>
      </c>
      <c r="F33" s="437"/>
    </row>
    <row r="34" spans="1:6" s="438" customFormat="1" ht="9" customHeight="1">
      <c r="A34" s="437"/>
      <c r="B34" s="437"/>
      <c r="C34" s="437"/>
      <c r="D34" s="437"/>
      <c r="E34" s="437"/>
      <c r="F34" s="437"/>
    </row>
    <row r="35" spans="1:6" s="438" customFormat="1" ht="44.25" customHeight="1">
      <c r="A35" s="437"/>
      <c r="B35" s="437" t="s">
        <v>182</v>
      </c>
      <c r="C35" s="437"/>
      <c r="D35" s="437"/>
      <c r="E35" s="437" t="s">
        <v>183</v>
      </c>
      <c r="F35" s="437"/>
    </row>
    <row r="36" spans="1:6" s="438" customFormat="1" ht="12.75" customHeight="1">
      <c r="A36" s="437"/>
      <c r="B36" s="722" t="s">
        <v>624</v>
      </c>
      <c r="C36" s="437"/>
      <c r="D36" s="437"/>
      <c r="E36" s="722" t="s">
        <v>624</v>
      </c>
      <c r="F36" s="437"/>
    </row>
    <row r="37" spans="1:6" s="438" customFormat="1" ht="19.5" customHeight="1">
      <c r="A37" s="437"/>
      <c r="B37" s="401"/>
      <c r="C37" s="401"/>
      <c r="D37" s="401"/>
      <c r="E37" s="401"/>
      <c r="F37" s="401"/>
    </row>
    <row r="38" spans="1:6" s="438" customFormat="1" ht="32.25" customHeight="1">
      <c r="A38" s="437"/>
      <c r="B38" s="696"/>
      <c r="C38" s="437"/>
      <c r="D38" s="437"/>
      <c r="E38" s="696"/>
      <c r="F38" s="437"/>
    </row>
    <row r="39" spans="1:6" s="438" customFormat="1" ht="12.75"/>
    <row r="40" spans="1:6" s="400" customFormat="1" ht="12.75">
      <c r="A40" s="438"/>
      <c r="B40" s="438"/>
      <c r="C40" s="438"/>
      <c r="D40" s="438"/>
      <c r="E40" s="438"/>
      <c r="F40" s="438"/>
    </row>
    <row r="41" spans="1:6" s="400" customFormat="1" ht="15" customHeight="1">
      <c r="A41" s="438"/>
      <c r="B41" s="438"/>
      <c r="C41" s="438"/>
      <c r="D41" s="1234"/>
      <c r="E41" s="1234"/>
      <c r="F41" s="1234"/>
    </row>
    <row r="42" spans="1:6" s="401" customFormat="1" ht="20.25" customHeight="1">
      <c r="A42" s="437"/>
      <c r="B42" s="437"/>
      <c r="C42" s="437"/>
      <c r="D42" s="1235"/>
      <c r="E42" s="1235"/>
      <c r="F42" s="1235"/>
    </row>
  </sheetData>
  <mergeCells count="8">
    <mergeCell ref="D41:F41"/>
    <mergeCell ref="D42:F42"/>
    <mergeCell ref="A4:F4"/>
    <mergeCell ref="A6:F6"/>
    <mergeCell ref="A1:B1"/>
    <mergeCell ref="D1:F1"/>
    <mergeCell ref="A2:F2"/>
    <mergeCell ref="A3:F3"/>
  </mergeCells>
  <pageMargins left="0.78740157480314965" right="0.78740157480314965" top="0.78740157480314965" bottom="0.78740157480314965" header="0.11811023622047245" footer="0.11811023622047245"/>
  <pageSetup paperSize="9" scale="68" orientation="portrait" useFirstPageNumber="1" verticalDpi="598"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42"/>
  <sheetViews>
    <sheetView view="pageBreakPreview" zoomScaleNormal="100" workbookViewId="0">
      <selection activeCell="D34" sqref="D34"/>
    </sheetView>
  </sheetViews>
  <sheetFormatPr defaultColWidth="11.5703125" defaultRowHeight="15.75"/>
  <cols>
    <col min="1" max="1" width="10" style="443" customWidth="1"/>
    <col min="2" max="2" width="53.5703125" style="443" customWidth="1"/>
    <col min="3" max="3" width="19.7109375" style="443" customWidth="1"/>
    <col min="4" max="4" width="17.5703125" style="443" customWidth="1"/>
    <col min="5" max="5" width="17.5703125" style="444" customWidth="1"/>
    <col min="6" max="6" width="12.85546875" style="445" customWidth="1"/>
    <col min="7" max="255" width="11.5703125" style="443"/>
    <col min="256" max="256" width="10" style="443" customWidth="1"/>
    <col min="257" max="257" width="37.42578125" style="443" customWidth="1"/>
    <col min="258" max="258" width="17.5703125" style="443" customWidth="1"/>
    <col min="259" max="259" width="19.7109375" style="443" customWidth="1"/>
    <col min="260" max="261" width="17.5703125" style="443" customWidth="1"/>
    <col min="262" max="262" width="12.85546875" style="443" customWidth="1"/>
    <col min="263" max="511" width="11.5703125" style="443"/>
    <col min="512" max="512" width="10" style="443" customWidth="1"/>
    <col min="513" max="513" width="37.42578125" style="443" customWidth="1"/>
    <col min="514" max="514" width="17.5703125" style="443" customWidth="1"/>
    <col min="515" max="515" width="19.7109375" style="443" customWidth="1"/>
    <col min="516" max="517" width="17.5703125" style="443" customWidth="1"/>
    <col min="518" max="518" width="12.85546875" style="443" customWidth="1"/>
    <col min="519" max="767" width="11.5703125" style="443"/>
    <col min="768" max="768" width="10" style="443" customWidth="1"/>
    <col min="769" max="769" width="37.42578125" style="443" customWidth="1"/>
    <col min="770" max="770" width="17.5703125" style="443" customWidth="1"/>
    <col min="771" max="771" width="19.7109375" style="443" customWidth="1"/>
    <col min="772" max="773" width="17.5703125" style="443" customWidth="1"/>
    <col min="774" max="774" width="12.85546875" style="443" customWidth="1"/>
    <col min="775" max="1023" width="11.5703125" style="443"/>
    <col min="1024" max="1024" width="10" style="443" customWidth="1"/>
    <col min="1025" max="1025" width="37.42578125" style="443" customWidth="1"/>
    <col min="1026" max="1026" width="17.5703125" style="443" customWidth="1"/>
    <col min="1027" max="1027" width="19.7109375" style="443" customWidth="1"/>
    <col min="1028" max="1029" width="17.5703125" style="443" customWidth="1"/>
    <col min="1030" max="1030" width="12.85546875" style="443" customWidth="1"/>
    <col min="1031" max="1279" width="11.5703125" style="443"/>
    <col min="1280" max="1280" width="10" style="443" customWidth="1"/>
    <col min="1281" max="1281" width="37.42578125" style="443" customWidth="1"/>
    <col min="1282" max="1282" width="17.5703125" style="443" customWidth="1"/>
    <col min="1283" max="1283" width="19.7109375" style="443" customWidth="1"/>
    <col min="1284" max="1285" width="17.5703125" style="443" customWidth="1"/>
    <col min="1286" max="1286" width="12.85546875" style="443" customWidth="1"/>
    <col min="1287" max="1535" width="11.5703125" style="443"/>
    <col min="1536" max="1536" width="10" style="443" customWidth="1"/>
    <col min="1537" max="1537" width="37.42578125" style="443" customWidth="1"/>
    <col min="1538" max="1538" width="17.5703125" style="443" customWidth="1"/>
    <col min="1539" max="1539" width="19.7109375" style="443" customWidth="1"/>
    <col min="1540" max="1541" width="17.5703125" style="443" customWidth="1"/>
    <col min="1542" max="1542" width="12.85546875" style="443" customWidth="1"/>
    <col min="1543" max="1791" width="11.5703125" style="443"/>
    <col min="1792" max="1792" width="10" style="443" customWidth="1"/>
    <col min="1793" max="1793" width="37.42578125" style="443" customWidth="1"/>
    <col min="1794" max="1794" width="17.5703125" style="443" customWidth="1"/>
    <col min="1795" max="1795" width="19.7109375" style="443" customWidth="1"/>
    <col min="1796" max="1797" width="17.5703125" style="443" customWidth="1"/>
    <col min="1798" max="1798" width="12.85546875" style="443" customWidth="1"/>
    <col min="1799" max="2047" width="11.5703125" style="443"/>
    <col min="2048" max="2048" width="10" style="443" customWidth="1"/>
    <col min="2049" max="2049" width="37.42578125" style="443" customWidth="1"/>
    <col min="2050" max="2050" width="17.5703125" style="443" customWidth="1"/>
    <col min="2051" max="2051" width="19.7109375" style="443" customWidth="1"/>
    <col min="2052" max="2053" width="17.5703125" style="443" customWidth="1"/>
    <col min="2054" max="2054" width="12.85546875" style="443" customWidth="1"/>
    <col min="2055" max="2303" width="11.5703125" style="443"/>
    <col min="2304" max="2304" width="10" style="443" customWidth="1"/>
    <col min="2305" max="2305" width="37.42578125" style="443" customWidth="1"/>
    <col min="2306" max="2306" width="17.5703125" style="443" customWidth="1"/>
    <col min="2307" max="2307" width="19.7109375" style="443" customWidth="1"/>
    <col min="2308" max="2309" width="17.5703125" style="443" customWidth="1"/>
    <col min="2310" max="2310" width="12.85546875" style="443" customWidth="1"/>
    <col min="2311" max="2559" width="11.5703125" style="443"/>
    <col min="2560" max="2560" width="10" style="443" customWidth="1"/>
    <col min="2561" max="2561" width="37.42578125" style="443" customWidth="1"/>
    <col min="2562" max="2562" width="17.5703125" style="443" customWidth="1"/>
    <col min="2563" max="2563" width="19.7109375" style="443" customWidth="1"/>
    <col min="2564" max="2565" width="17.5703125" style="443" customWidth="1"/>
    <col min="2566" max="2566" width="12.85546875" style="443" customWidth="1"/>
    <col min="2567" max="2815" width="11.5703125" style="443"/>
    <col min="2816" max="2816" width="10" style="443" customWidth="1"/>
    <col min="2817" max="2817" width="37.42578125" style="443" customWidth="1"/>
    <col min="2818" max="2818" width="17.5703125" style="443" customWidth="1"/>
    <col min="2819" max="2819" width="19.7109375" style="443" customWidth="1"/>
    <col min="2820" max="2821" width="17.5703125" style="443" customWidth="1"/>
    <col min="2822" max="2822" width="12.85546875" style="443" customWidth="1"/>
    <col min="2823" max="3071" width="11.5703125" style="443"/>
    <col min="3072" max="3072" width="10" style="443" customWidth="1"/>
    <col min="3073" max="3073" width="37.42578125" style="443" customWidth="1"/>
    <col min="3074" max="3074" width="17.5703125" style="443" customWidth="1"/>
    <col min="3075" max="3075" width="19.7109375" style="443" customWidth="1"/>
    <col min="3076" max="3077" width="17.5703125" style="443" customWidth="1"/>
    <col min="3078" max="3078" width="12.85546875" style="443" customWidth="1"/>
    <col min="3079" max="3327" width="11.5703125" style="443"/>
    <col min="3328" max="3328" width="10" style="443" customWidth="1"/>
    <col min="3329" max="3329" width="37.42578125" style="443" customWidth="1"/>
    <col min="3330" max="3330" width="17.5703125" style="443" customWidth="1"/>
    <col min="3331" max="3331" width="19.7109375" style="443" customWidth="1"/>
    <col min="3332" max="3333" width="17.5703125" style="443" customWidth="1"/>
    <col min="3334" max="3334" width="12.85546875" style="443" customWidth="1"/>
    <col min="3335" max="3583" width="11.5703125" style="443"/>
    <col min="3584" max="3584" width="10" style="443" customWidth="1"/>
    <col min="3585" max="3585" width="37.42578125" style="443" customWidth="1"/>
    <col min="3586" max="3586" width="17.5703125" style="443" customWidth="1"/>
    <col min="3587" max="3587" width="19.7109375" style="443" customWidth="1"/>
    <col min="3588" max="3589" width="17.5703125" style="443" customWidth="1"/>
    <col min="3590" max="3590" width="12.85546875" style="443" customWidth="1"/>
    <col min="3591" max="3839" width="11.5703125" style="443"/>
    <col min="3840" max="3840" width="10" style="443" customWidth="1"/>
    <col min="3841" max="3841" width="37.42578125" style="443" customWidth="1"/>
    <col min="3842" max="3842" width="17.5703125" style="443" customWidth="1"/>
    <col min="3843" max="3843" width="19.7109375" style="443" customWidth="1"/>
    <col min="3844" max="3845" width="17.5703125" style="443" customWidth="1"/>
    <col min="3846" max="3846" width="12.85546875" style="443" customWidth="1"/>
    <col min="3847" max="4095" width="11.5703125" style="443"/>
    <col min="4096" max="4096" width="10" style="443" customWidth="1"/>
    <col min="4097" max="4097" width="37.42578125" style="443" customWidth="1"/>
    <col min="4098" max="4098" width="17.5703125" style="443" customWidth="1"/>
    <col min="4099" max="4099" width="19.7109375" style="443" customWidth="1"/>
    <col min="4100" max="4101" width="17.5703125" style="443" customWidth="1"/>
    <col min="4102" max="4102" width="12.85546875" style="443" customWidth="1"/>
    <col min="4103" max="4351" width="11.5703125" style="443"/>
    <col min="4352" max="4352" width="10" style="443" customWidth="1"/>
    <col min="4353" max="4353" width="37.42578125" style="443" customWidth="1"/>
    <col min="4354" max="4354" width="17.5703125" style="443" customWidth="1"/>
    <col min="4355" max="4355" width="19.7109375" style="443" customWidth="1"/>
    <col min="4356" max="4357" width="17.5703125" style="443" customWidth="1"/>
    <col min="4358" max="4358" width="12.85546875" style="443" customWidth="1"/>
    <col min="4359" max="4607" width="11.5703125" style="443"/>
    <col min="4608" max="4608" width="10" style="443" customWidth="1"/>
    <col min="4609" max="4609" width="37.42578125" style="443" customWidth="1"/>
    <col min="4610" max="4610" width="17.5703125" style="443" customWidth="1"/>
    <col min="4611" max="4611" width="19.7109375" style="443" customWidth="1"/>
    <col min="4612" max="4613" width="17.5703125" style="443" customWidth="1"/>
    <col min="4614" max="4614" width="12.85546875" style="443" customWidth="1"/>
    <col min="4615" max="4863" width="11.5703125" style="443"/>
    <col min="4864" max="4864" width="10" style="443" customWidth="1"/>
    <col min="4865" max="4865" width="37.42578125" style="443" customWidth="1"/>
    <col min="4866" max="4866" width="17.5703125" style="443" customWidth="1"/>
    <col min="4867" max="4867" width="19.7109375" style="443" customWidth="1"/>
    <col min="4868" max="4869" width="17.5703125" style="443" customWidth="1"/>
    <col min="4870" max="4870" width="12.85546875" style="443" customWidth="1"/>
    <col min="4871" max="5119" width="11.5703125" style="443"/>
    <col min="5120" max="5120" width="10" style="443" customWidth="1"/>
    <col min="5121" max="5121" width="37.42578125" style="443" customWidth="1"/>
    <col min="5122" max="5122" width="17.5703125" style="443" customWidth="1"/>
    <col min="5123" max="5123" width="19.7109375" style="443" customWidth="1"/>
    <col min="5124" max="5125" width="17.5703125" style="443" customWidth="1"/>
    <col min="5126" max="5126" width="12.85546875" style="443" customWidth="1"/>
    <col min="5127" max="5375" width="11.5703125" style="443"/>
    <col min="5376" max="5376" width="10" style="443" customWidth="1"/>
    <col min="5377" max="5377" width="37.42578125" style="443" customWidth="1"/>
    <col min="5378" max="5378" width="17.5703125" style="443" customWidth="1"/>
    <col min="5379" max="5379" width="19.7109375" style="443" customWidth="1"/>
    <col min="5380" max="5381" width="17.5703125" style="443" customWidth="1"/>
    <col min="5382" max="5382" width="12.85546875" style="443" customWidth="1"/>
    <col min="5383" max="5631" width="11.5703125" style="443"/>
    <col min="5632" max="5632" width="10" style="443" customWidth="1"/>
    <col min="5633" max="5633" width="37.42578125" style="443" customWidth="1"/>
    <col min="5634" max="5634" width="17.5703125" style="443" customWidth="1"/>
    <col min="5635" max="5635" width="19.7109375" style="443" customWidth="1"/>
    <col min="5636" max="5637" width="17.5703125" style="443" customWidth="1"/>
    <col min="5638" max="5638" width="12.85546875" style="443" customWidth="1"/>
    <col min="5639" max="5887" width="11.5703125" style="443"/>
    <col min="5888" max="5888" width="10" style="443" customWidth="1"/>
    <col min="5889" max="5889" width="37.42578125" style="443" customWidth="1"/>
    <col min="5890" max="5890" width="17.5703125" style="443" customWidth="1"/>
    <col min="5891" max="5891" width="19.7109375" style="443" customWidth="1"/>
    <col min="5892" max="5893" width="17.5703125" style="443" customWidth="1"/>
    <col min="5894" max="5894" width="12.85546875" style="443" customWidth="1"/>
    <col min="5895" max="6143" width="11.5703125" style="443"/>
    <col min="6144" max="6144" width="10" style="443" customWidth="1"/>
    <col min="6145" max="6145" width="37.42578125" style="443" customWidth="1"/>
    <col min="6146" max="6146" width="17.5703125" style="443" customWidth="1"/>
    <col min="6147" max="6147" width="19.7109375" style="443" customWidth="1"/>
    <col min="6148" max="6149" width="17.5703125" style="443" customWidth="1"/>
    <col min="6150" max="6150" width="12.85546875" style="443" customWidth="1"/>
    <col min="6151" max="6399" width="11.5703125" style="443"/>
    <col min="6400" max="6400" width="10" style="443" customWidth="1"/>
    <col min="6401" max="6401" width="37.42578125" style="443" customWidth="1"/>
    <col min="6402" max="6402" width="17.5703125" style="443" customWidth="1"/>
    <col min="6403" max="6403" width="19.7109375" style="443" customWidth="1"/>
    <col min="6404" max="6405" width="17.5703125" style="443" customWidth="1"/>
    <col min="6406" max="6406" width="12.85546875" style="443" customWidth="1"/>
    <col min="6407" max="6655" width="11.5703125" style="443"/>
    <col min="6656" max="6656" width="10" style="443" customWidth="1"/>
    <col min="6657" max="6657" width="37.42578125" style="443" customWidth="1"/>
    <col min="6658" max="6658" width="17.5703125" style="443" customWidth="1"/>
    <col min="6659" max="6659" width="19.7109375" style="443" customWidth="1"/>
    <col min="6660" max="6661" width="17.5703125" style="443" customWidth="1"/>
    <col min="6662" max="6662" width="12.85546875" style="443" customWidth="1"/>
    <col min="6663" max="6911" width="11.5703125" style="443"/>
    <col min="6912" max="6912" width="10" style="443" customWidth="1"/>
    <col min="6913" max="6913" width="37.42578125" style="443" customWidth="1"/>
    <col min="6914" max="6914" width="17.5703125" style="443" customWidth="1"/>
    <col min="6915" max="6915" width="19.7109375" style="443" customWidth="1"/>
    <col min="6916" max="6917" width="17.5703125" style="443" customWidth="1"/>
    <col min="6918" max="6918" width="12.85546875" style="443" customWidth="1"/>
    <col min="6919" max="7167" width="11.5703125" style="443"/>
    <col min="7168" max="7168" width="10" style="443" customWidth="1"/>
    <col min="7169" max="7169" width="37.42578125" style="443" customWidth="1"/>
    <col min="7170" max="7170" width="17.5703125" style="443" customWidth="1"/>
    <col min="7171" max="7171" width="19.7109375" style="443" customWidth="1"/>
    <col min="7172" max="7173" width="17.5703125" style="443" customWidth="1"/>
    <col min="7174" max="7174" width="12.85546875" style="443" customWidth="1"/>
    <col min="7175" max="7423" width="11.5703125" style="443"/>
    <col min="7424" max="7424" width="10" style="443" customWidth="1"/>
    <col min="7425" max="7425" width="37.42578125" style="443" customWidth="1"/>
    <col min="7426" max="7426" width="17.5703125" style="443" customWidth="1"/>
    <col min="7427" max="7427" width="19.7109375" style="443" customWidth="1"/>
    <col min="7428" max="7429" width="17.5703125" style="443" customWidth="1"/>
    <col min="7430" max="7430" width="12.85546875" style="443" customWidth="1"/>
    <col min="7431" max="7679" width="11.5703125" style="443"/>
    <col min="7680" max="7680" width="10" style="443" customWidth="1"/>
    <col min="7681" max="7681" width="37.42578125" style="443" customWidth="1"/>
    <col min="7682" max="7682" width="17.5703125" style="443" customWidth="1"/>
    <col min="7683" max="7683" width="19.7109375" style="443" customWidth="1"/>
    <col min="7684" max="7685" width="17.5703125" style="443" customWidth="1"/>
    <col min="7686" max="7686" width="12.85546875" style="443" customWidth="1"/>
    <col min="7687" max="7935" width="11.5703125" style="443"/>
    <col min="7936" max="7936" width="10" style="443" customWidth="1"/>
    <col min="7937" max="7937" width="37.42578125" style="443" customWidth="1"/>
    <col min="7938" max="7938" width="17.5703125" style="443" customWidth="1"/>
    <col min="7939" max="7939" width="19.7109375" style="443" customWidth="1"/>
    <col min="7940" max="7941" width="17.5703125" style="443" customWidth="1"/>
    <col min="7942" max="7942" width="12.85546875" style="443" customWidth="1"/>
    <col min="7943" max="8191" width="11.5703125" style="443"/>
    <col min="8192" max="8192" width="10" style="443" customWidth="1"/>
    <col min="8193" max="8193" width="37.42578125" style="443" customWidth="1"/>
    <col min="8194" max="8194" width="17.5703125" style="443" customWidth="1"/>
    <col min="8195" max="8195" width="19.7109375" style="443" customWidth="1"/>
    <col min="8196" max="8197" width="17.5703125" style="443" customWidth="1"/>
    <col min="8198" max="8198" width="12.85546875" style="443" customWidth="1"/>
    <col min="8199" max="8447" width="11.5703125" style="443"/>
    <col min="8448" max="8448" width="10" style="443" customWidth="1"/>
    <col min="8449" max="8449" width="37.42578125" style="443" customWidth="1"/>
    <col min="8450" max="8450" width="17.5703125" style="443" customWidth="1"/>
    <col min="8451" max="8451" width="19.7109375" style="443" customWidth="1"/>
    <col min="8452" max="8453" width="17.5703125" style="443" customWidth="1"/>
    <col min="8454" max="8454" width="12.85546875" style="443" customWidth="1"/>
    <col min="8455" max="8703" width="11.5703125" style="443"/>
    <col min="8704" max="8704" width="10" style="443" customWidth="1"/>
    <col min="8705" max="8705" width="37.42578125" style="443" customWidth="1"/>
    <col min="8706" max="8706" width="17.5703125" style="443" customWidth="1"/>
    <col min="8707" max="8707" width="19.7109375" style="443" customWidth="1"/>
    <col min="8708" max="8709" width="17.5703125" style="443" customWidth="1"/>
    <col min="8710" max="8710" width="12.85546875" style="443" customWidth="1"/>
    <col min="8711" max="8959" width="11.5703125" style="443"/>
    <col min="8960" max="8960" width="10" style="443" customWidth="1"/>
    <col min="8961" max="8961" width="37.42578125" style="443" customWidth="1"/>
    <col min="8962" max="8962" width="17.5703125" style="443" customWidth="1"/>
    <col min="8963" max="8963" width="19.7109375" style="443" customWidth="1"/>
    <col min="8964" max="8965" width="17.5703125" style="443" customWidth="1"/>
    <col min="8966" max="8966" width="12.85546875" style="443" customWidth="1"/>
    <col min="8967" max="9215" width="11.5703125" style="443"/>
    <col min="9216" max="9216" width="10" style="443" customWidth="1"/>
    <col min="9217" max="9217" width="37.42578125" style="443" customWidth="1"/>
    <col min="9218" max="9218" width="17.5703125" style="443" customWidth="1"/>
    <col min="9219" max="9219" width="19.7109375" style="443" customWidth="1"/>
    <col min="9220" max="9221" width="17.5703125" style="443" customWidth="1"/>
    <col min="9222" max="9222" width="12.85546875" style="443" customWidth="1"/>
    <col min="9223" max="9471" width="11.5703125" style="443"/>
    <col min="9472" max="9472" width="10" style="443" customWidth="1"/>
    <col min="9473" max="9473" width="37.42578125" style="443" customWidth="1"/>
    <col min="9474" max="9474" width="17.5703125" style="443" customWidth="1"/>
    <col min="9475" max="9475" width="19.7109375" style="443" customWidth="1"/>
    <col min="9476" max="9477" width="17.5703125" style="443" customWidth="1"/>
    <col min="9478" max="9478" width="12.85546875" style="443" customWidth="1"/>
    <col min="9479" max="9727" width="11.5703125" style="443"/>
    <col min="9728" max="9728" width="10" style="443" customWidth="1"/>
    <col min="9729" max="9729" width="37.42578125" style="443" customWidth="1"/>
    <col min="9730" max="9730" width="17.5703125" style="443" customWidth="1"/>
    <col min="9731" max="9731" width="19.7109375" style="443" customWidth="1"/>
    <col min="9732" max="9733" width="17.5703125" style="443" customWidth="1"/>
    <col min="9734" max="9734" width="12.85546875" style="443" customWidth="1"/>
    <col min="9735" max="9983" width="11.5703125" style="443"/>
    <col min="9984" max="9984" width="10" style="443" customWidth="1"/>
    <col min="9985" max="9985" width="37.42578125" style="443" customWidth="1"/>
    <col min="9986" max="9986" width="17.5703125" style="443" customWidth="1"/>
    <col min="9987" max="9987" width="19.7109375" style="443" customWidth="1"/>
    <col min="9988" max="9989" width="17.5703125" style="443" customWidth="1"/>
    <col min="9990" max="9990" width="12.85546875" style="443" customWidth="1"/>
    <col min="9991" max="10239" width="11.5703125" style="443"/>
    <col min="10240" max="10240" width="10" style="443" customWidth="1"/>
    <col min="10241" max="10241" width="37.42578125" style="443" customWidth="1"/>
    <col min="10242" max="10242" width="17.5703125" style="443" customWidth="1"/>
    <col min="10243" max="10243" width="19.7109375" style="443" customWidth="1"/>
    <col min="10244" max="10245" width="17.5703125" style="443" customWidth="1"/>
    <col min="10246" max="10246" width="12.85546875" style="443" customWidth="1"/>
    <col min="10247" max="10495" width="11.5703125" style="443"/>
    <col min="10496" max="10496" width="10" style="443" customWidth="1"/>
    <col min="10497" max="10497" width="37.42578125" style="443" customWidth="1"/>
    <col min="10498" max="10498" width="17.5703125" style="443" customWidth="1"/>
    <col min="10499" max="10499" width="19.7109375" style="443" customWidth="1"/>
    <col min="10500" max="10501" width="17.5703125" style="443" customWidth="1"/>
    <col min="10502" max="10502" width="12.85546875" style="443" customWidth="1"/>
    <col min="10503" max="10751" width="11.5703125" style="443"/>
    <col min="10752" max="10752" width="10" style="443" customWidth="1"/>
    <col min="10753" max="10753" width="37.42578125" style="443" customWidth="1"/>
    <col min="10754" max="10754" width="17.5703125" style="443" customWidth="1"/>
    <col min="10755" max="10755" width="19.7109375" style="443" customWidth="1"/>
    <col min="10756" max="10757" width="17.5703125" style="443" customWidth="1"/>
    <col min="10758" max="10758" width="12.85546875" style="443" customWidth="1"/>
    <col min="10759" max="11007" width="11.5703125" style="443"/>
    <col min="11008" max="11008" width="10" style="443" customWidth="1"/>
    <col min="11009" max="11009" width="37.42578125" style="443" customWidth="1"/>
    <col min="11010" max="11010" width="17.5703125" style="443" customWidth="1"/>
    <col min="11011" max="11011" width="19.7109375" style="443" customWidth="1"/>
    <col min="11012" max="11013" width="17.5703125" style="443" customWidth="1"/>
    <col min="11014" max="11014" width="12.85546875" style="443" customWidth="1"/>
    <col min="11015" max="11263" width="11.5703125" style="443"/>
    <col min="11264" max="11264" width="10" style="443" customWidth="1"/>
    <col min="11265" max="11265" width="37.42578125" style="443" customWidth="1"/>
    <col min="11266" max="11266" width="17.5703125" style="443" customWidth="1"/>
    <col min="11267" max="11267" width="19.7109375" style="443" customWidth="1"/>
    <col min="11268" max="11269" width="17.5703125" style="443" customWidth="1"/>
    <col min="11270" max="11270" width="12.85546875" style="443" customWidth="1"/>
    <col min="11271" max="11519" width="11.5703125" style="443"/>
    <col min="11520" max="11520" width="10" style="443" customWidth="1"/>
    <col min="11521" max="11521" width="37.42578125" style="443" customWidth="1"/>
    <col min="11522" max="11522" width="17.5703125" style="443" customWidth="1"/>
    <col min="11523" max="11523" width="19.7109375" style="443" customWidth="1"/>
    <col min="11524" max="11525" width="17.5703125" style="443" customWidth="1"/>
    <col min="11526" max="11526" width="12.85546875" style="443" customWidth="1"/>
    <col min="11527" max="11775" width="11.5703125" style="443"/>
    <col min="11776" max="11776" width="10" style="443" customWidth="1"/>
    <col min="11777" max="11777" width="37.42578125" style="443" customWidth="1"/>
    <col min="11778" max="11778" width="17.5703125" style="443" customWidth="1"/>
    <col min="11779" max="11779" width="19.7109375" style="443" customWidth="1"/>
    <col min="11780" max="11781" width="17.5703125" style="443" customWidth="1"/>
    <col min="11782" max="11782" width="12.85546875" style="443" customWidth="1"/>
    <col min="11783" max="12031" width="11.5703125" style="443"/>
    <col min="12032" max="12032" width="10" style="443" customWidth="1"/>
    <col min="12033" max="12033" width="37.42578125" style="443" customWidth="1"/>
    <col min="12034" max="12034" width="17.5703125" style="443" customWidth="1"/>
    <col min="12035" max="12035" width="19.7109375" style="443" customWidth="1"/>
    <col min="12036" max="12037" width="17.5703125" style="443" customWidth="1"/>
    <col min="12038" max="12038" width="12.85546875" style="443" customWidth="1"/>
    <col min="12039" max="12287" width="11.5703125" style="443"/>
    <col min="12288" max="12288" width="10" style="443" customWidth="1"/>
    <col min="12289" max="12289" width="37.42578125" style="443" customWidth="1"/>
    <col min="12290" max="12290" width="17.5703125" style="443" customWidth="1"/>
    <col min="12291" max="12291" width="19.7109375" style="443" customWidth="1"/>
    <col min="12292" max="12293" width="17.5703125" style="443" customWidth="1"/>
    <col min="12294" max="12294" width="12.85546875" style="443" customWidth="1"/>
    <col min="12295" max="12543" width="11.5703125" style="443"/>
    <col min="12544" max="12544" width="10" style="443" customWidth="1"/>
    <col min="12545" max="12545" width="37.42578125" style="443" customWidth="1"/>
    <col min="12546" max="12546" width="17.5703125" style="443" customWidth="1"/>
    <col min="12547" max="12547" width="19.7109375" style="443" customWidth="1"/>
    <col min="12548" max="12549" width="17.5703125" style="443" customWidth="1"/>
    <col min="12550" max="12550" width="12.85546875" style="443" customWidth="1"/>
    <col min="12551" max="12799" width="11.5703125" style="443"/>
    <col min="12800" max="12800" width="10" style="443" customWidth="1"/>
    <col min="12801" max="12801" width="37.42578125" style="443" customWidth="1"/>
    <col min="12802" max="12802" width="17.5703125" style="443" customWidth="1"/>
    <col min="12803" max="12803" width="19.7109375" style="443" customWidth="1"/>
    <col min="12804" max="12805" width="17.5703125" style="443" customWidth="1"/>
    <col min="12806" max="12806" width="12.85546875" style="443" customWidth="1"/>
    <col min="12807" max="13055" width="11.5703125" style="443"/>
    <col min="13056" max="13056" width="10" style="443" customWidth="1"/>
    <col min="13057" max="13057" width="37.42578125" style="443" customWidth="1"/>
    <col min="13058" max="13058" width="17.5703125" style="443" customWidth="1"/>
    <col min="13059" max="13059" width="19.7109375" style="443" customWidth="1"/>
    <col min="13060" max="13061" width="17.5703125" style="443" customWidth="1"/>
    <col min="13062" max="13062" width="12.85546875" style="443" customWidth="1"/>
    <col min="13063" max="13311" width="11.5703125" style="443"/>
    <col min="13312" max="13312" width="10" style="443" customWidth="1"/>
    <col min="13313" max="13313" width="37.42578125" style="443" customWidth="1"/>
    <col min="13314" max="13314" width="17.5703125" style="443" customWidth="1"/>
    <col min="13315" max="13315" width="19.7109375" style="443" customWidth="1"/>
    <col min="13316" max="13317" width="17.5703125" style="443" customWidth="1"/>
    <col min="13318" max="13318" width="12.85546875" style="443" customWidth="1"/>
    <col min="13319" max="13567" width="11.5703125" style="443"/>
    <col min="13568" max="13568" width="10" style="443" customWidth="1"/>
    <col min="13569" max="13569" width="37.42578125" style="443" customWidth="1"/>
    <col min="13570" max="13570" width="17.5703125" style="443" customWidth="1"/>
    <col min="13571" max="13571" width="19.7109375" style="443" customWidth="1"/>
    <col min="13572" max="13573" width="17.5703125" style="443" customWidth="1"/>
    <col min="13574" max="13574" width="12.85546875" style="443" customWidth="1"/>
    <col min="13575" max="13823" width="11.5703125" style="443"/>
    <col min="13824" max="13824" width="10" style="443" customWidth="1"/>
    <col min="13825" max="13825" width="37.42578125" style="443" customWidth="1"/>
    <col min="13826" max="13826" width="17.5703125" style="443" customWidth="1"/>
    <col min="13827" max="13827" width="19.7109375" style="443" customWidth="1"/>
    <col min="13828" max="13829" width="17.5703125" style="443" customWidth="1"/>
    <col min="13830" max="13830" width="12.85546875" style="443" customWidth="1"/>
    <col min="13831" max="14079" width="11.5703125" style="443"/>
    <col min="14080" max="14080" width="10" style="443" customWidth="1"/>
    <col min="14081" max="14081" width="37.42578125" style="443" customWidth="1"/>
    <col min="14082" max="14082" width="17.5703125" style="443" customWidth="1"/>
    <col min="14083" max="14083" width="19.7109375" style="443" customWidth="1"/>
    <col min="14084" max="14085" width="17.5703125" style="443" customWidth="1"/>
    <col min="14086" max="14086" width="12.85546875" style="443" customWidth="1"/>
    <col min="14087" max="14335" width="11.5703125" style="443"/>
    <col min="14336" max="14336" width="10" style="443" customWidth="1"/>
    <col min="14337" max="14337" width="37.42578125" style="443" customWidth="1"/>
    <col min="14338" max="14338" width="17.5703125" style="443" customWidth="1"/>
    <col min="14339" max="14339" width="19.7109375" style="443" customWidth="1"/>
    <col min="14340" max="14341" width="17.5703125" style="443" customWidth="1"/>
    <col min="14342" max="14342" width="12.85546875" style="443" customWidth="1"/>
    <col min="14343" max="14591" width="11.5703125" style="443"/>
    <col min="14592" max="14592" width="10" style="443" customWidth="1"/>
    <col min="14593" max="14593" width="37.42578125" style="443" customWidth="1"/>
    <col min="14594" max="14594" width="17.5703125" style="443" customWidth="1"/>
    <col min="14595" max="14595" width="19.7109375" style="443" customWidth="1"/>
    <col min="14596" max="14597" width="17.5703125" style="443" customWidth="1"/>
    <col min="14598" max="14598" width="12.85546875" style="443" customWidth="1"/>
    <col min="14599" max="14847" width="11.5703125" style="443"/>
    <col min="14848" max="14848" width="10" style="443" customWidth="1"/>
    <col min="14849" max="14849" width="37.42578125" style="443" customWidth="1"/>
    <col min="14850" max="14850" width="17.5703125" style="443" customWidth="1"/>
    <col min="14851" max="14851" width="19.7109375" style="443" customWidth="1"/>
    <col min="14852" max="14853" width="17.5703125" style="443" customWidth="1"/>
    <col min="14854" max="14854" width="12.85546875" style="443" customWidth="1"/>
    <col min="14855" max="15103" width="11.5703125" style="443"/>
    <col min="15104" max="15104" width="10" style="443" customWidth="1"/>
    <col min="15105" max="15105" width="37.42578125" style="443" customWidth="1"/>
    <col min="15106" max="15106" width="17.5703125" style="443" customWidth="1"/>
    <col min="15107" max="15107" width="19.7109375" style="443" customWidth="1"/>
    <col min="15108" max="15109" width="17.5703125" style="443" customWidth="1"/>
    <col min="15110" max="15110" width="12.85546875" style="443" customWidth="1"/>
    <col min="15111" max="15359" width="11.5703125" style="443"/>
    <col min="15360" max="15360" width="10" style="443" customWidth="1"/>
    <col min="15361" max="15361" width="37.42578125" style="443" customWidth="1"/>
    <col min="15362" max="15362" width="17.5703125" style="443" customWidth="1"/>
    <col min="15363" max="15363" width="19.7109375" style="443" customWidth="1"/>
    <col min="15364" max="15365" width="17.5703125" style="443" customWidth="1"/>
    <col min="15366" max="15366" width="12.85546875" style="443" customWidth="1"/>
    <col min="15367" max="15615" width="11.5703125" style="443"/>
    <col min="15616" max="15616" width="10" style="443" customWidth="1"/>
    <col min="15617" max="15617" width="37.42578125" style="443" customWidth="1"/>
    <col min="15618" max="15618" width="17.5703125" style="443" customWidth="1"/>
    <col min="15619" max="15619" width="19.7109375" style="443" customWidth="1"/>
    <col min="15620" max="15621" width="17.5703125" style="443" customWidth="1"/>
    <col min="15622" max="15622" width="12.85546875" style="443" customWidth="1"/>
    <col min="15623" max="15871" width="11.5703125" style="443"/>
    <col min="15872" max="15872" width="10" style="443" customWidth="1"/>
    <col min="15873" max="15873" width="37.42578125" style="443" customWidth="1"/>
    <col min="15874" max="15874" width="17.5703125" style="443" customWidth="1"/>
    <col min="15875" max="15875" width="19.7109375" style="443" customWidth="1"/>
    <col min="15876" max="15877" width="17.5703125" style="443" customWidth="1"/>
    <col min="15878" max="15878" width="12.85546875" style="443" customWidth="1"/>
    <col min="15879" max="16127" width="11.5703125" style="443"/>
    <col min="16128" max="16128" width="10" style="443" customWidth="1"/>
    <col min="16129" max="16129" width="37.42578125" style="443" customWidth="1"/>
    <col min="16130" max="16130" width="17.5703125" style="443" customWidth="1"/>
    <col min="16131" max="16131" width="19.7109375" style="443" customWidth="1"/>
    <col min="16132" max="16133" width="17.5703125" style="443" customWidth="1"/>
    <col min="16134" max="16134" width="12.85546875" style="443" customWidth="1"/>
    <col min="16135" max="16384" width="11.5703125" style="443"/>
  </cols>
  <sheetData>
    <row r="1" spans="1:7" s="441" customFormat="1" ht="42" customHeight="1">
      <c r="A1" s="1250" t="s">
        <v>658</v>
      </c>
      <c r="B1" s="1251"/>
      <c r="D1" s="1240" t="s">
        <v>604</v>
      </c>
      <c r="E1" s="1240"/>
      <c r="F1" s="1240"/>
      <c r="G1" s="442"/>
    </row>
    <row r="2" spans="1:7" s="441" customFormat="1" ht="16.5" customHeight="1">
      <c r="A2" s="1252"/>
      <c r="B2" s="1252"/>
      <c r="C2" s="1252"/>
      <c r="D2" s="1252"/>
      <c r="E2" s="1252"/>
      <c r="F2" s="1252"/>
    </row>
    <row r="3" spans="1:7" s="441" customFormat="1" ht="18.75" customHeight="1">
      <c r="A3" s="1241" t="s">
        <v>74</v>
      </c>
      <c r="B3" s="1241"/>
      <c r="C3" s="1241"/>
      <c r="D3" s="1241"/>
      <c r="E3" s="1241"/>
      <c r="F3" s="1241"/>
    </row>
    <row r="4" spans="1:7" s="441" customFormat="1" ht="18.75" customHeight="1">
      <c r="A4" s="1241" t="s">
        <v>568</v>
      </c>
      <c r="B4" s="1241"/>
      <c r="C4" s="1241"/>
      <c r="D4" s="1241"/>
      <c r="E4" s="1241"/>
      <c r="F4" s="1241"/>
    </row>
    <row r="5" spans="1:7" ht="15" customHeight="1"/>
    <row r="6" spans="1:7" ht="48" customHeight="1">
      <c r="A6" s="1227" t="s">
        <v>483</v>
      </c>
      <c r="B6" s="1228"/>
      <c r="C6" s="1228"/>
      <c r="D6" s="1228"/>
      <c r="E6" s="1228"/>
      <c r="F6" s="1228"/>
    </row>
    <row r="7" spans="1:7">
      <c r="A7" s="443" t="s">
        <v>398</v>
      </c>
    </row>
    <row r="8" spans="1:7">
      <c r="A8" s="443" t="s">
        <v>399</v>
      </c>
      <c r="F8" s="445" t="s">
        <v>335</v>
      </c>
    </row>
    <row r="9" spans="1:7" s="401" customFormat="1" ht="47.25">
      <c r="A9" s="409" t="s">
        <v>80</v>
      </c>
      <c r="B9" s="410" t="s">
        <v>81</v>
      </c>
      <c r="C9" s="410" t="s">
        <v>596</v>
      </c>
      <c r="D9" s="411" t="s">
        <v>597</v>
      </c>
      <c r="E9" s="412" t="s">
        <v>598</v>
      </c>
      <c r="F9" s="410" t="s">
        <v>622</v>
      </c>
    </row>
    <row r="10" spans="1:7" s="414" customFormat="1">
      <c r="A10" s="413">
        <v>1</v>
      </c>
      <c r="B10" s="413">
        <v>2</v>
      </c>
      <c r="C10" s="413">
        <v>3</v>
      </c>
      <c r="D10" s="413">
        <v>4</v>
      </c>
      <c r="E10" s="413">
        <v>5</v>
      </c>
      <c r="F10" s="413">
        <v>6</v>
      </c>
    </row>
    <row r="11" spans="1:7" ht="22.5" customHeight="1">
      <c r="A11" s="449" t="s">
        <v>190</v>
      </c>
      <c r="B11" s="450" t="s">
        <v>380</v>
      </c>
      <c r="C11" s="451"/>
      <c r="D11" s="452"/>
      <c r="E11" s="452"/>
      <c r="F11" s="455" t="e">
        <f>E11/D11*100</f>
        <v>#DIV/0!</v>
      </c>
    </row>
    <row r="12" spans="1:7" ht="22.5" customHeight="1">
      <c r="A12" s="449" t="s">
        <v>209</v>
      </c>
      <c r="B12" s="450" t="s">
        <v>400</v>
      </c>
      <c r="C12" s="494">
        <f t="shared" ref="C12:E12" si="0">SUM(C13:C15)+C16</f>
        <v>0</v>
      </c>
      <c r="D12" s="494">
        <f t="shared" si="0"/>
        <v>0</v>
      </c>
      <c r="E12" s="494">
        <f t="shared" si="0"/>
        <v>0</v>
      </c>
      <c r="F12" s="455" t="e">
        <f t="shared" ref="F12:F28" si="1">E12/D12*100</f>
        <v>#DIV/0!</v>
      </c>
    </row>
    <row r="13" spans="1:7" ht="22.5" customHeight="1">
      <c r="A13" s="449" t="s">
        <v>401</v>
      </c>
      <c r="B13" s="456" t="s">
        <v>484</v>
      </c>
      <c r="C13" s="458"/>
      <c r="D13" s="458"/>
      <c r="E13" s="458"/>
      <c r="F13" s="453" t="e">
        <f>E13/D13*100</f>
        <v>#DIV/0!</v>
      </c>
    </row>
    <row r="14" spans="1:7" ht="22.5" customHeight="1">
      <c r="A14" s="449" t="s">
        <v>413</v>
      </c>
      <c r="B14" s="456" t="s">
        <v>485</v>
      </c>
      <c r="C14" s="458"/>
      <c r="D14" s="458"/>
      <c r="E14" s="458"/>
      <c r="F14" s="453" t="e">
        <f>E14/D14*100</f>
        <v>#DIV/0!</v>
      </c>
    </row>
    <row r="15" spans="1:7" ht="22.5" customHeight="1">
      <c r="A15" s="449" t="s">
        <v>486</v>
      </c>
      <c r="B15" s="456" t="s">
        <v>487</v>
      </c>
      <c r="C15" s="458"/>
      <c r="D15" s="458"/>
      <c r="E15" s="458"/>
      <c r="F15" s="453" t="e">
        <f>E15/D15*100</f>
        <v>#DIV/0!</v>
      </c>
    </row>
    <row r="16" spans="1:7" ht="22.5" customHeight="1">
      <c r="A16" s="449" t="s">
        <v>488</v>
      </c>
      <c r="B16" s="456" t="s">
        <v>414</v>
      </c>
      <c r="C16" s="495">
        <f>SUM(C17:C19)</f>
        <v>0</v>
      </c>
      <c r="D16" s="495">
        <f>SUM(D17:D19)</f>
        <v>0</v>
      </c>
      <c r="E16" s="495">
        <f>SUM(E17:E19)</f>
        <v>0</v>
      </c>
      <c r="F16" s="453" t="e">
        <f t="shared" si="1"/>
        <v>#DIV/0!</v>
      </c>
    </row>
    <row r="17" spans="1:7" ht="22.5" customHeight="1">
      <c r="A17" s="449" t="s">
        <v>489</v>
      </c>
      <c r="B17" s="456" t="s">
        <v>416</v>
      </c>
      <c r="C17" s="458"/>
      <c r="D17" s="458"/>
      <c r="E17" s="458"/>
      <c r="F17" s="453" t="e">
        <f t="shared" si="1"/>
        <v>#DIV/0!</v>
      </c>
    </row>
    <row r="18" spans="1:7" ht="22.5" customHeight="1">
      <c r="A18" s="449" t="s">
        <v>490</v>
      </c>
      <c r="B18" s="456" t="s">
        <v>418</v>
      </c>
      <c r="C18" s="458"/>
      <c r="D18" s="459"/>
      <c r="E18" s="459"/>
      <c r="F18" s="453" t="e">
        <f t="shared" si="1"/>
        <v>#DIV/0!</v>
      </c>
    </row>
    <row r="19" spans="1:7" ht="22.5" customHeight="1">
      <c r="A19" s="449" t="s">
        <v>491</v>
      </c>
      <c r="B19" s="456" t="s">
        <v>420</v>
      </c>
      <c r="C19" s="458"/>
      <c r="D19" s="459"/>
      <c r="E19" s="459"/>
      <c r="F19" s="453" t="e">
        <f t="shared" si="1"/>
        <v>#DIV/0!</v>
      </c>
    </row>
    <row r="20" spans="1:7" ht="22.5" customHeight="1">
      <c r="A20" s="460"/>
      <c r="B20" s="450" t="s">
        <v>421</v>
      </c>
      <c r="C20" s="454">
        <f>C11+C12</f>
        <v>0</v>
      </c>
      <c r="D20" s="454">
        <f>D11+D12</f>
        <v>0</v>
      </c>
      <c r="E20" s="454">
        <f>E11+E12</f>
        <v>0</v>
      </c>
      <c r="F20" s="455" t="e">
        <f t="shared" si="1"/>
        <v>#DIV/0!</v>
      </c>
    </row>
    <row r="21" spans="1:7" ht="22.5" customHeight="1">
      <c r="A21" s="460" t="s">
        <v>211</v>
      </c>
      <c r="B21" s="450" t="s">
        <v>422</v>
      </c>
      <c r="C21" s="495">
        <f>C22+C25+C26</f>
        <v>0</v>
      </c>
      <c r="D21" s="495">
        <f>D22+D25+D26</f>
        <v>0</v>
      </c>
      <c r="E21" s="495">
        <f>E22+E25+E26</f>
        <v>0</v>
      </c>
      <c r="F21" s="455" t="e">
        <f t="shared" si="1"/>
        <v>#DIV/0!</v>
      </c>
    </row>
    <row r="22" spans="1:7" ht="22.5" customHeight="1">
      <c r="A22" s="460" t="s">
        <v>423</v>
      </c>
      <c r="B22" s="456" t="s">
        <v>424</v>
      </c>
      <c r="C22" s="461">
        <f>C23+C24</f>
        <v>0</v>
      </c>
      <c r="D22" s="461">
        <f>D23+D24</f>
        <v>0</v>
      </c>
      <c r="E22" s="461">
        <f>E23+E24</f>
        <v>0</v>
      </c>
      <c r="F22" s="453" t="e">
        <f t="shared" si="1"/>
        <v>#DIV/0!</v>
      </c>
    </row>
    <row r="23" spans="1:7" ht="35.25" customHeight="1">
      <c r="A23" s="460" t="s">
        <v>425</v>
      </c>
      <c r="B23" s="421" t="s">
        <v>426</v>
      </c>
      <c r="C23" s="458"/>
      <c r="D23" s="480"/>
      <c r="E23" s="459"/>
      <c r="F23" s="453" t="e">
        <f>E23/D23*100</f>
        <v>#DIV/0!</v>
      </c>
    </row>
    <row r="24" spans="1:7" ht="25.5" customHeight="1">
      <c r="A24" s="460" t="s">
        <v>427</v>
      </c>
      <c r="B24" s="456" t="s">
        <v>446</v>
      </c>
      <c r="C24" s="458"/>
      <c r="D24" s="480"/>
      <c r="E24" s="459"/>
      <c r="F24" s="453" t="e">
        <f>E24/D24*100</f>
        <v>#DIV/0!</v>
      </c>
    </row>
    <row r="25" spans="1:7" s="474" customFormat="1" ht="25.5" customHeight="1">
      <c r="A25" s="481" t="s">
        <v>437</v>
      </c>
      <c r="B25" s="460" t="s">
        <v>438</v>
      </c>
      <c r="C25" s="459"/>
      <c r="D25" s="459"/>
      <c r="E25" s="480"/>
      <c r="F25" s="453" t="e">
        <f>E25/D25*100</f>
        <v>#DIV/0!</v>
      </c>
      <c r="G25" s="482"/>
    </row>
    <row r="26" spans="1:7" s="474" customFormat="1" ht="25.5" customHeight="1">
      <c r="A26" s="481" t="s">
        <v>439</v>
      </c>
      <c r="B26" s="460" t="s">
        <v>440</v>
      </c>
      <c r="C26" s="459"/>
      <c r="D26" s="459"/>
      <c r="E26" s="480"/>
      <c r="F26" s="453" t="e">
        <f>E26/D26*100</f>
        <v>#DIV/0!</v>
      </c>
      <c r="G26" s="467"/>
    </row>
    <row r="27" spans="1:7" ht="25.5" customHeight="1">
      <c r="A27" s="460" t="s">
        <v>213</v>
      </c>
      <c r="B27" s="464" t="s">
        <v>482</v>
      </c>
      <c r="C27" s="454">
        <f>SUM(C11+C12-C21)</f>
        <v>0</v>
      </c>
      <c r="D27" s="454">
        <f>SUM(D11+D12-D21)</f>
        <v>0</v>
      </c>
      <c r="E27" s="454">
        <f>SUM(E11+E12-E21)</f>
        <v>0</v>
      </c>
      <c r="F27" s="455" t="e">
        <f t="shared" si="1"/>
        <v>#DIV/0!</v>
      </c>
    </row>
    <row r="28" spans="1:7" ht="25.5" customHeight="1">
      <c r="A28" s="460"/>
      <c r="B28" s="450" t="s">
        <v>442</v>
      </c>
      <c r="C28" s="454">
        <f>C21+C27</f>
        <v>0</v>
      </c>
      <c r="D28" s="454">
        <f>D21+D27</f>
        <v>0</v>
      </c>
      <c r="E28" s="454">
        <f>E21+E27</f>
        <v>0</v>
      </c>
      <c r="F28" s="455" t="e">
        <f t="shared" si="1"/>
        <v>#DIV/0!</v>
      </c>
    </row>
    <row r="29" spans="1:7" ht="12.75" customHeight="1"/>
    <row r="30" spans="1:7" s="467" customFormat="1" ht="18.75" customHeight="1">
      <c r="A30" s="465"/>
      <c r="B30" s="466" t="s">
        <v>351</v>
      </c>
    </row>
    <row r="31" spans="1:7" s="467" customFormat="1" ht="19.5" customHeight="1">
      <c r="A31" s="467" t="s">
        <v>660</v>
      </c>
      <c r="B31" s="441"/>
    </row>
    <row r="32" spans="1:7" s="467" customFormat="1" ht="19.5" customHeight="1">
      <c r="A32" s="440"/>
    </row>
    <row r="33" spans="1:6" s="438" customFormat="1" ht="16.5" customHeight="1">
      <c r="A33" s="437"/>
      <c r="B33" s="437" t="s">
        <v>180</v>
      </c>
      <c r="C33" s="437"/>
      <c r="D33" s="437"/>
      <c r="E33" s="437" t="s">
        <v>652</v>
      </c>
      <c r="F33" s="437"/>
    </row>
    <row r="34" spans="1:6" s="438" customFormat="1" ht="9" customHeight="1">
      <c r="A34" s="437"/>
      <c r="B34" s="437"/>
      <c r="C34" s="437"/>
      <c r="D34" s="437"/>
      <c r="E34" s="437"/>
      <c r="F34" s="437"/>
    </row>
    <row r="35" spans="1:6" s="438" customFormat="1" ht="44.25" customHeight="1">
      <c r="A35" s="437"/>
      <c r="B35" s="437" t="s">
        <v>182</v>
      </c>
      <c r="C35" s="437"/>
      <c r="D35" s="437"/>
      <c r="E35" s="437" t="s">
        <v>183</v>
      </c>
      <c r="F35" s="437"/>
    </row>
    <row r="36" spans="1:6" s="438" customFormat="1" ht="12.75" customHeight="1">
      <c r="A36" s="437"/>
      <c r="B36" s="722" t="s">
        <v>624</v>
      </c>
      <c r="C36" s="437"/>
      <c r="D36" s="437"/>
      <c r="E36" s="722" t="s">
        <v>624</v>
      </c>
      <c r="F36" s="437"/>
    </row>
    <row r="37" spans="1:6" s="438" customFormat="1" ht="19.5" customHeight="1">
      <c r="A37" s="437"/>
      <c r="B37" s="401"/>
      <c r="C37" s="401"/>
      <c r="D37" s="401"/>
      <c r="E37" s="401"/>
      <c r="F37" s="401"/>
    </row>
    <row r="38" spans="1:6" s="438" customFormat="1" ht="32.25" customHeight="1">
      <c r="A38" s="437"/>
      <c r="B38" s="696"/>
      <c r="C38" s="437"/>
      <c r="D38" s="437"/>
      <c r="E38" s="696"/>
      <c r="F38" s="437"/>
    </row>
    <row r="39" spans="1:6" s="438" customFormat="1" ht="12.75"/>
    <row r="40" spans="1:6" s="400" customFormat="1" ht="12.75">
      <c r="A40" s="438"/>
      <c r="B40" s="438"/>
      <c r="C40" s="438"/>
      <c r="D40" s="438"/>
      <c r="E40" s="438"/>
      <c r="F40" s="438"/>
    </row>
    <row r="41" spans="1:6" s="400" customFormat="1" ht="15" customHeight="1">
      <c r="A41" s="438"/>
      <c r="B41" s="438"/>
      <c r="C41" s="438"/>
      <c r="D41" s="1234"/>
      <c r="E41" s="1234"/>
      <c r="F41" s="1234"/>
    </row>
    <row r="42" spans="1:6" s="401" customFormat="1" ht="20.25" customHeight="1">
      <c r="A42" s="437"/>
      <c r="B42" s="437"/>
      <c r="C42" s="437"/>
      <c r="D42" s="1235"/>
      <c r="E42" s="1235"/>
      <c r="F42" s="1235"/>
    </row>
  </sheetData>
  <mergeCells count="8">
    <mergeCell ref="D41:F41"/>
    <mergeCell ref="D42:F42"/>
    <mergeCell ref="A4:F4"/>
    <mergeCell ref="A6:F6"/>
    <mergeCell ref="A1:B1"/>
    <mergeCell ref="D1:F1"/>
    <mergeCell ref="A2:F2"/>
    <mergeCell ref="A3:F3"/>
  </mergeCells>
  <pageMargins left="0.78740157480314965" right="0.78740157480314965" top="0.78740157480314965" bottom="0.78740157480314965" header="0.11811023622047245" footer="0.11811023622047245"/>
  <pageSetup paperSize="9" scale="64" orientation="portrait" useFirstPageNumber="1" verticalDpi="598"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J66"/>
  <sheetViews>
    <sheetView view="pageBreakPreview" topLeftCell="A31" zoomScaleNormal="100" zoomScaleSheetLayoutView="100" workbookViewId="0">
      <selection activeCell="A22" sqref="A22"/>
    </sheetView>
  </sheetViews>
  <sheetFormatPr defaultRowHeight="18.75" customHeight="1"/>
  <cols>
    <col min="1" max="1" width="41.85546875" style="502" customWidth="1"/>
    <col min="2" max="2" width="29.42578125" style="502" customWidth="1"/>
    <col min="3" max="3" width="17.140625" style="502" customWidth="1"/>
    <col min="4" max="17" width="15.7109375" style="502" customWidth="1"/>
    <col min="18" max="18" width="13" style="502" customWidth="1"/>
    <col min="19" max="19" width="12.140625" style="502" customWidth="1"/>
    <col min="20" max="20" width="12.85546875" style="502" customWidth="1"/>
    <col min="21" max="26" width="9.140625" style="502" customWidth="1"/>
    <col min="27" max="27" width="12.28515625" style="502" customWidth="1"/>
    <col min="28" max="256" width="9.140625" style="502"/>
    <col min="257" max="257" width="41.85546875" style="502" customWidth="1"/>
    <col min="258" max="258" width="29.42578125" style="502" customWidth="1"/>
    <col min="259" max="259" width="17.140625" style="502" customWidth="1"/>
    <col min="260" max="273" width="15.7109375" style="502" customWidth="1"/>
    <col min="274" max="274" width="13" style="502" customWidth="1"/>
    <col min="275" max="275" width="12.140625" style="502" customWidth="1"/>
    <col min="276" max="276" width="12.85546875" style="502" customWidth="1"/>
    <col min="277" max="282" width="9.140625" style="502"/>
    <col min="283" max="283" width="12.28515625" style="502" customWidth="1"/>
    <col min="284" max="512" width="9.140625" style="502"/>
    <col min="513" max="513" width="41.85546875" style="502" customWidth="1"/>
    <col min="514" max="514" width="29.42578125" style="502" customWidth="1"/>
    <col min="515" max="515" width="17.140625" style="502" customWidth="1"/>
    <col min="516" max="529" width="15.7109375" style="502" customWidth="1"/>
    <col min="530" max="530" width="13" style="502" customWidth="1"/>
    <col min="531" max="531" width="12.140625" style="502" customWidth="1"/>
    <col min="532" max="532" width="12.85546875" style="502" customWidth="1"/>
    <col min="533" max="538" width="9.140625" style="502"/>
    <col min="539" max="539" width="12.28515625" style="502" customWidth="1"/>
    <col min="540" max="768" width="9.140625" style="502"/>
    <col min="769" max="769" width="41.85546875" style="502" customWidth="1"/>
    <col min="770" max="770" width="29.42578125" style="502" customWidth="1"/>
    <col min="771" max="771" width="17.140625" style="502" customWidth="1"/>
    <col min="772" max="785" width="15.7109375" style="502" customWidth="1"/>
    <col min="786" max="786" width="13" style="502" customWidth="1"/>
    <col min="787" max="787" width="12.140625" style="502" customWidth="1"/>
    <col min="788" max="788" width="12.85546875" style="502" customWidth="1"/>
    <col min="789" max="794" width="9.140625" style="502"/>
    <col min="795" max="795" width="12.28515625" style="502" customWidth="1"/>
    <col min="796" max="1024" width="9.140625" style="502"/>
    <col min="1025" max="1025" width="41.85546875" style="502" customWidth="1"/>
    <col min="1026" max="1026" width="29.42578125" style="502" customWidth="1"/>
    <col min="1027" max="1027" width="17.140625" style="502" customWidth="1"/>
    <col min="1028" max="1041" width="15.7109375" style="502" customWidth="1"/>
    <col min="1042" max="1042" width="13" style="502" customWidth="1"/>
    <col min="1043" max="1043" width="12.140625" style="502" customWidth="1"/>
    <col min="1044" max="1044" width="12.85546875" style="502" customWidth="1"/>
    <col min="1045" max="1050" width="9.140625" style="502"/>
    <col min="1051" max="1051" width="12.28515625" style="502" customWidth="1"/>
    <col min="1052" max="1280" width="9.140625" style="502"/>
    <col min="1281" max="1281" width="41.85546875" style="502" customWidth="1"/>
    <col min="1282" max="1282" width="29.42578125" style="502" customWidth="1"/>
    <col min="1283" max="1283" width="17.140625" style="502" customWidth="1"/>
    <col min="1284" max="1297" width="15.7109375" style="502" customWidth="1"/>
    <col min="1298" max="1298" width="13" style="502" customWidth="1"/>
    <col min="1299" max="1299" width="12.140625" style="502" customWidth="1"/>
    <col min="1300" max="1300" width="12.85546875" style="502" customWidth="1"/>
    <col min="1301" max="1306" width="9.140625" style="502"/>
    <col min="1307" max="1307" width="12.28515625" style="502" customWidth="1"/>
    <col min="1308" max="1536" width="9.140625" style="502"/>
    <col min="1537" max="1537" width="41.85546875" style="502" customWidth="1"/>
    <col min="1538" max="1538" width="29.42578125" style="502" customWidth="1"/>
    <col min="1539" max="1539" width="17.140625" style="502" customWidth="1"/>
    <col min="1540" max="1553" width="15.7109375" style="502" customWidth="1"/>
    <col min="1554" max="1554" width="13" style="502" customWidth="1"/>
    <col min="1555" max="1555" width="12.140625" style="502" customWidth="1"/>
    <col min="1556" max="1556" width="12.85546875" style="502" customWidth="1"/>
    <col min="1557" max="1562" width="9.140625" style="502"/>
    <col min="1563" max="1563" width="12.28515625" style="502" customWidth="1"/>
    <col min="1564" max="1792" width="9.140625" style="502"/>
    <col min="1793" max="1793" width="41.85546875" style="502" customWidth="1"/>
    <col min="1794" max="1794" width="29.42578125" style="502" customWidth="1"/>
    <col min="1795" max="1795" width="17.140625" style="502" customWidth="1"/>
    <col min="1796" max="1809" width="15.7109375" style="502" customWidth="1"/>
    <col min="1810" max="1810" width="13" style="502" customWidth="1"/>
    <col min="1811" max="1811" width="12.140625" style="502" customWidth="1"/>
    <col min="1812" max="1812" width="12.85546875" style="502" customWidth="1"/>
    <col min="1813" max="1818" width="9.140625" style="502"/>
    <col min="1819" max="1819" width="12.28515625" style="502" customWidth="1"/>
    <col min="1820" max="2048" width="9.140625" style="502"/>
    <col min="2049" max="2049" width="41.85546875" style="502" customWidth="1"/>
    <col min="2050" max="2050" width="29.42578125" style="502" customWidth="1"/>
    <col min="2051" max="2051" width="17.140625" style="502" customWidth="1"/>
    <col min="2052" max="2065" width="15.7109375" style="502" customWidth="1"/>
    <col min="2066" max="2066" width="13" style="502" customWidth="1"/>
    <col min="2067" max="2067" width="12.140625" style="502" customWidth="1"/>
    <col min="2068" max="2068" width="12.85546875" style="502" customWidth="1"/>
    <col min="2069" max="2074" width="9.140625" style="502"/>
    <col min="2075" max="2075" width="12.28515625" style="502" customWidth="1"/>
    <col min="2076" max="2304" width="9.140625" style="502"/>
    <col min="2305" max="2305" width="41.85546875" style="502" customWidth="1"/>
    <col min="2306" max="2306" width="29.42578125" style="502" customWidth="1"/>
    <col min="2307" max="2307" width="17.140625" style="502" customWidth="1"/>
    <col min="2308" max="2321" width="15.7109375" style="502" customWidth="1"/>
    <col min="2322" max="2322" width="13" style="502" customWidth="1"/>
    <col min="2323" max="2323" width="12.140625" style="502" customWidth="1"/>
    <col min="2324" max="2324" width="12.85546875" style="502" customWidth="1"/>
    <col min="2325" max="2330" width="9.140625" style="502"/>
    <col min="2331" max="2331" width="12.28515625" style="502" customWidth="1"/>
    <col min="2332" max="2560" width="9.140625" style="502"/>
    <col min="2561" max="2561" width="41.85546875" style="502" customWidth="1"/>
    <col min="2562" max="2562" width="29.42578125" style="502" customWidth="1"/>
    <col min="2563" max="2563" width="17.140625" style="502" customWidth="1"/>
    <col min="2564" max="2577" width="15.7109375" style="502" customWidth="1"/>
    <col min="2578" max="2578" width="13" style="502" customWidth="1"/>
    <col min="2579" max="2579" width="12.140625" style="502" customWidth="1"/>
    <col min="2580" max="2580" width="12.85546875" style="502" customWidth="1"/>
    <col min="2581" max="2586" width="9.140625" style="502"/>
    <col min="2587" max="2587" width="12.28515625" style="502" customWidth="1"/>
    <col min="2588" max="2816" width="9.140625" style="502"/>
    <col min="2817" max="2817" width="41.85546875" style="502" customWidth="1"/>
    <col min="2818" max="2818" width="29.42578125" style="502" customWidth="1"/>
    <col min="2819" max="2819" width="17.140625" style="502" customWidth="1"/>
    <col min="2820" max="2833" width="15.7109375" style="502" customWidth="1"/>
    <col min="2834" max="2834" width="13" style="502" customWidth="1"/>
    <col min="2835" max="2835" width="12.140625" style="502" customWidth="1"/>
    <col min="2836" max="2836" width="12.85546875" style="502" customWidth="1"/>
    <col min="2837" max="2842" width="9.140625" style="502"/>
    <col min="2843" max="2843" width="12.28515625" style="502" customWidth="1"/>
    <col min="2844" max="3072" width="9.140625" style="502"/>
    <col min="3073" max="3073" width="41.85546875" style="502" customWidth="1"/>
    <col min="3074" max="3074" width="29.42578125" style="502" customWidth="1"/>
    <col min="3075" max="3075" width="17.140625" style="502" customWidth="1"/>
    <col min="3076" max="3089" width="15.7109375" style="502" customWidth="1"/>
    <col min="3090" max="3090" width="13" style="502" customWidth="1"/>
    <col min="3091" max="3091" width="12.140625" style="502" customWidth="1"/>
    <col min="3092" max="3092" width="12.85546875" style="502" customWidth="1"/>
    <col min="3093" max="3098" width="9.140625" style="502"/>
    <col min="3099" max="3099" width="12.28515625" style="502" customWidth="1"/>
    <col min="3100" max="3328" width="9.140625" style="502"/>
    <col min="3329" max="3329" width="41.85546875" style="502" customWidth="1"/>
    <col min="3330" max="3330" width="29.42578125" style="502" customWidth="1"/>
    <col min="3331" max="3331" width="17.140625" style="502" customWidth="1"/>
    <col min="3332" max="3345" width="15.7109375" style="502" customWidth="1"/>
    <col min="3346" max="3346" width="13" style="502" customWidth="1"/>
    <col min="3347" max="3347" width="12.140625" style="502" customWidth="1"/>
    <col min="3348" max="3348" width="12.85546875" style="502" customWidth="1"/>
    <col min="3349" max="3354" width="9.140625" style="502"/>
    <col min="3355" max="3355" width="12.28515625" style="502" customWidth="1"/>
    <col min="3356" max="3584" width="9.140625" style="502"/>
    <col min="3585" max="3585" width="41.85546875" style="502" customWidth="1"/>
    <col min="3586" max="3586" width="29.42578125" style="502" customWidth="1"/>
    <col min="3587" max="3587" width="17.140625" style="502" customWidth="1"/>
    <col min="3588" max="3601" width="15.7109375" style="502" customWidth="1"/>
    <col min="3602" max="3602" width="13" style="502" customWidth="1"/>
    <col min="3603" max="3603" width="12.140625" style="502" customWidth="1"/>
    <col min="3604" max="3604" width="12.85546875" style="502" customWidth="1"/>
    <col min="3605" max="3610" width="9.140625" style="502"/>
    <col min="3611" max="3611" width="12.28515625" style="502" customWidth="1"/>
    <col min="3612" max="3840" width="9.140625" style="502"/>
    <col min="3841" max="3841" width="41.85546875" style="502" customWidth="1"/>
    <col min="3842" max="3842" width="29.42578125" style="502" customWidth="1"/>
    <col min="3843" max="3843" width="17.140625" style="502" customWidth="1"/>
    <col min="3844" max="3857" width="15.7109375" style="502" customWidth="1"/>
    <col min="3858" max="3858" width="13" style="502" customWidth="1"/>
    <col min="3859" max="3859" width="12.140625" style="502" customWidth="1"/>
    <col min="3860" max="3860" width="12.85546875" style="502" customWidth="1"/>
    <col min="3861" max="3866" width="9.140625" style="502"/>
    <col min="3867" max="3867" width="12.28515625" style="502" customWidth="1"/>
    <col min="3868" max="4096" width="9.140625" style="502"/>
    <col min="4097" max="4097" width="41.85546875" style="502" customWidth="1"/>
    <col min="4098" max="4098" width="29.42578125" style="502" customWidth="1"/>
    <col min="4099" max="4099" width="17.140625" style="502" customWidth="1"/>
    <col min="4100" max="4113" width="15.7109375" style="502" customWidth="1"/>
    <col min="4114" max="4114" width="13" style="502" customWidth="1"/>
    <col min="4115" max="4115" width="12.140625" style="502" customWidth="1"/>
    <col min="4116" max="4116" width="12.85546875" style="502" customWidth="1"/>
    <col min="4117" max="4122" width="9.140625" style="502"/>
    <col min="4123" max="4123" width="12.28515625" style="502" customWidth="1"/>
    <col min="4124" max="4352" width="9.140625" style="502"/>
    <col min="4353" max="4353" width="41.85546875" style="502" customWidth="1"/>
    <col min="4354" max="4354" width="29.42578125" style="502" customWidth="1"/>
    <col min="4355" max="4355" width="17.140625" style="502" customWidth="1"/>
    <col min="4356" max="4369" width="15.7109375" style="502" customWidth="1"/>
    <col min="4370" max="4370" width="13" style="502" customWidth="1"/>
    <col min="4371" max="4371" width="12.140625" style="502" customWidth="1"/>
    <col min="4372" max="4372" width="12.85546875" style="502" customWidth="1"/>
    <col min="4373" max="4378" width="9.140625" style="502"/>
    <col min="4379" max="4379" width="12.28515625" style="502" customWidth="1"/>
    <col min="4380" max="4608" width="9.140625" style="502"/>
    <col min="4609" max="4609" width="41.85546875" style="502" customWidth="1"/>
    <col min="4610" max="4610" width="29.42578125" style="502" customWidth="1"/>
    <col min="4611" max="4611" width="17.140625" style="502" customWidth="1"/>
    <col min="4612" max="4625" width="15.7109375" style="502" customWidth="1"/>
    <col min="4626" max="4626" width="13" style="502" customWidth="1"/>
    <col min="4627" max="4627" width="12.140625" style="502" customWidth="1"/>
    <col min="4628" max="4628" width="12.85546875" style="502" customWidth="1"/>
    <col min="4629" max="4634" width="9.140625" style="502"/>
    <col min="4635" max="4635" width="12.28515625" style="502" customWidth="1"/>
    <col min="4636" max="4864" width="9.140625" style="502"/>
    <col min="4865" max="4865" width="41.85546875" style="502" customWidth="1"/>
    <col min="4866" max="4866" width="29.42578125" style="502" customWidth="1"/>
    <col min="4867" max="4867" width="17.140625" style="502" customWidth="1"/>
    <col min="4868" max="4881" width="15.7109375" style="502" customWidth="1"/>
    <col min="4882" max="4882" width="13" style="502" customWidth="1"/>
    <col min="4883" max="4883" width="12.140625" style="502" customWidth="1"/>
    <col min="4884" max="4884" width="12.85546875" style="502" customWidth="1"/>
    <col min="4885" max="4890" width="9.140625" style="502"/>
    <col min="4891" max="4891" width="12.28515625" style="502" customWidth="1"/>
    <col min="4892" max="5120" width="9.140625" style="502"/>
    <col min="5121" max="5121" width="41.85546875" style="502" customWidth="1"/>
    <col min="5122" max="5122" width="29.42578125" style="502" customWidth="1"/>
    <col min="5123" max="5123" width="17.140625" style="502" customWidth="1"/>
    <col min="5124" max="5137" width="15.7109375" style="502" customWidth="1"/>
    <col min="5138" max="5138" width="13" style="502" customWidth="1"/>
    <col min="5139" max="5139" width="12.140625" style="502" customWidth="1"/>
    <col min="5140" max="5140" width="12.85546875" style="502" customWidth="1"/>
    <col min="5141" max="5146" width="9.140625" style="502"/>
    <col min="5147" max="5147" width="12.28515625" style="502" customWidth="1"/>
    <col min="5148" max="5376" width="9.140625" style="502"/>
    <col min="5377" max="5377" width="41.85546875" style="502" customWidth="1"/>
    <col min="5378" max="5378" width="29.42578125" style="502" customWidth="1"/>
    <col min="5379" max="5379" width="17.140625" style="502" customWidth="1"/>
    <col min="5380" max="5393" width="15.7109375" style="502" customWidth="1"/>
    <col min="5394" max="5394" width="13" style="502" customWidth="1"/>
    <col min="5395" max="5395" width="12.140625" style="502" customWidth="1"/>
    <col min="5396" max="5396" width="12.85546875" style="502" customWidth="1"/>
    <col min="5397" max="5402" width="9.140625" style="502"/>
    <col min="5403" max="5403" width="12.28515625" style="502" customWidth="1"/>
    <col min="5404" max="5632" width="9.140625" style="502"/>
    <col min="5633" max="5633" width="41.85546875" style="502" customWidth="1"/>
    <col min="5634" max="5634" width="29.42578125" style="502" customWidth="1"/>
    <col min="5635" max="5635" width="17.140625" style="502" customWidth="1"/>
    <col min="5636" max="5649" width="15.7109375" style="502" customWidth="1"/>
    <col min="5650" max="5650" width="13" style="502" customWidth="1"/>
    <col min="5651" max="5651" width="12.140625" style="502" customWidth="1"/>
    <col min="5652" max="5652" width="12.85546875" style="502" customWidth="1"/>
    <col min="5653" max="5658" width="9.140625" style="502"/>
    <col min="5659" max="5659" width="12.28515625" style="502" customWidth="1"/>
    <col min="5660" max="5888" width="9.140625" style="502"/>
    <col min="5889" max="5889" width="41.85546875" style="502" customWidth="1"/>
    <col min="5890" max="5890" width="29.42578125" style="502" customWidth="1"/>
    <col min="5891" max="5891" width="17.140625" style="502" customWidth="1"/>
    <col min="5892" max="5905" width="15.7109375" style="502" customWidth="1"/>
    <col min="5906" max="5906" width="13" style="502" customWidth="1"/>
    <col min="5907" max="5907" width="12.140625" style="502" customWidth="1"/>
    <col min="5908" max="5908" width="12.85546875" style="502" customWidth="1"/>
    <col min="5909" max="5914" width="9.140625" style="502"/>
    <col min="5915" max="5915" width="12.28515625" style="502" customWidth="1"/>
    <col min="5916" max="6144" width="9.140625" style="502"/>
    <col min="6145" max="6145" width="41.85546875" style="502" customWidth="1"/>
    <col min="6146" max="6146" width="29.42578125" style="502" customWidth="1"/>
    <col min="6147" max="6147" width="17.140625" style="502" customWidth="1"/>
    <col min="6148" max="6161" width="15.7109375" style="502" customWidth="1"/>
    <col min="6162" max="6162" width="13" style="502" customWidth="1"/>
    <col min="6163" max="6163" width="12.140625" style="502" customWidth="1"/>
    <col min="6164" max="6164" width="12.85546875" style="502" customWidth="1"/>
    <col min="6165" max="6170" width="9.140625" style="502"/>
    <col min="6171" max="6171" width="12.28515625" style="502" customWidth="1"/>
    <col min="6172" max="6400" width="9.140625" style="502"/>
    <col min="6401" max="6401" width="41.85546875" style="502" customWidth="1"/>
    <col min="6402" max="6402" width="29.42578125" style="502" customWidth="1"/>
    <col min="6403" max="6403" width="17.140625" style="502" customWidth="1"/>
    <col min="6404" max="6417" width="15.7109375" style="502" customWidth="1"/>
    <col min="6418" max="6418" width="13" style="502" customWidth="1"/>
    <col min="6419" max="6419" width="12.140625" style="502" customWidth="1"/>
    <col min="6420" max="6420" width="12.85546875" style="502" customWidth="1"/>
    <col min="6421" max="6426" width="9.140625" style="502"/>
    <col min="6427" max="6427" width="12.28515625" style="502" customWidth="1"/>
    <col min="6428" max="6656" width="9.140625" style="502"/>
    <col min="6657" max="6657" width="41.85546875" style="502" customWidth="1"/>
    <col min="6658" max="6658" width="29.42578125" style="502" customWidth="1"/>
    <col min="6659" max="6659" width="17.140625" style="502" customWidth="1"/>
    <col min="6660" max="6673" width="15.7109375" style="502" customWidth="1"/>
    <col min="6674" max="6674" width="13" style="502" customWidth="1"/>
    <col min="6675" max="6675" width="12.140625" style="502" customWidth="1"/>
    <col min="6676" max="6676" width="12.85546875" style="502" customWidth="1"/>
    <col min="6677" max="6682" width="9.140625" style="502"/>
    <col min="6683" max="6683" width="12.28515625" style="502" customWidth="1"/>
    <col min="6684" max="6912" width="9.140625" style="502"/>
    <col min="6913" max="6913" width="41.85546875" style="502" customWidth="1"/>
    <col min="6914" max="6914" width="29.42578125" style="502" customWidth="1"/>
    <col min="6915" max="6915" width="17.140625" style="502" customWidth="1"/>
    <col min="6916" max="6929" width="15.7109375" style="502" customWidth="1"/>
    <col min="6930" max="6930" width="13" style="502" customWidth="1"/>
    <col min="6931" max="6931" width="12.140625" style="502" customWidth="1"/>
    <col min="6932" max="6932" width="12.85546875" style="502" customWidth="1"/>
    <col min="6933" max="6938" width="9.140625" style="502"/>
    <col min="6939" max="6939" width="12.28515625" style="502" customWidth="1"/>
    <col min="6940" max="7168" width="9.140625" style="502"/>
    <col min="7169" max="7169" width="41.85546875" style="502" customWidth="1"/>
    <col min="7170" max="7170" width="29.42578125" style="502" customWidth="1"/>
    <col min="7171" max="7171" width="17.140625" style="502" customWidth="1"/>
    <col min="7172" max="7185" width="15.7109375" style="502" customWidth="1"/>
    <col min="7186" max="7186" width="13" style="502" customWidth="1"/>
    <col min="7187" max="7187" width="12.140625" style="502" customWidth="1"/>
    <col min="7188" max="7188" width="12.85546875" style="502" customWidth="1"/>
    <col min="7189" max="7194" width="9.140625" style="502"/>
    <col min="7195" max="7195" width="12.28515625" style="502" customWidth="1"/>
    <col min="7196" max="7424" width="9.140625" style="502"/>
    <col min="7425" max="7425" width="41.85546875" style="502" customWidth="1"/>
    <col min="7426" max="7426" width="29.42578125" style="502" customWidth="1"/>
    <col min="7427" max="7427" width="17.140625" style="502" customWidth="1"/>
    <col min="7428" max="7441" width="15.7109375" style="502" customWidth="1"/>
    <col min="7442" max="7442" width="13" style="502" customWidth="1"/>
    <col min="7443" max="7443" width="12.140625" style="502" customWidth="1"/>
    <col min="7444" max="7444" width="12.85546875" style="502" customWidth="1"/>
    <col min="7445" max="7450" width="9.140625" style="502"/>
    <col min="7451" max="7451" width="12.28515625" style="502" customWidth="1"/>
    <col min="7452" max="7680" width="9.140625" style="502"/>
    <col min="7681" max="7681" width="41.85546875" style="502" customWidth="1"/>
    <col min="7682" max="7682" width="29.42578125" style="502" customWidth="1"/>
    <col min="7683" max="7683" width="17.140625" style="502" customWidth="1"/>
    <col min="7684" max="7697" width="15.7109375" style="502" customWidth="1"/>
    <col min="7698" max="7698" width="13" style="502" customWidth="1"/>
    <col min="7699" max="7699" width="12.140625" style="502" customWidth="1"/>
    <col min="7700" max="7700" width="12.85546875" style="502" customWidth="1"/>
    <col min="7701" max="7706" width="9.140625" style="502"/>
    <col min="7707" max="7707" width="12.28515625" style="502" customWidth="1"/>
    <col min="7708" max="7936" width="9.140625" style="502"/>
    <col min="7937" max="7937" width="41.85546875" style="502" customWidth="1"/>
    <col min="7938" max="7938" width="29.42578125" style="502" customWidth="1"/>
    <col min="7939" max="7939" width="17.140625" style="502" customWidth="1"/>
    <col min="7940" max="7953" width="15.7109375" style="502" customWidth="1"/>
    <col min="7954" max="7954" width="13" style="502" customWidth="1"/>
    <col min="7955" max="7955" width="12.140625" style="502" customWidth="1"/>
    <col min="7956" max="7956" width="12.85546875" style="502" customWidth="1"/>
    <col min="7957" max="7962" width="9.140625" style="502"/>
    <col min="7963" max="7963" width="12.28515625" style="502" customWidth="1"/>
    <col min="7964" max="8192" width="9.140625" style="502"/>
    <col min="8193" max="8193" width="41.85546875" style="502" customWidth="1"/>
    <col min="8194" max="8194" width="29.42578125" style="502" customWidth="1"/>
    <col min="8195" max="8195" width="17.140625" style="502" customWidth="1"/>
    <col min="8196" max="8209" width="15.7109375" style="502" customWidth="1"/>
    <col min="8210" max="8210" width="13" style="502" customWidth="1"/>
    <col min="8211" max="8211" width="12.140625" style="502" customWidth="1"/>
    <col min="8212" max="8212" width="12.85546875" style="502" customWidth="1"/>
    <col min="8213" max="8218" width="9.140625" style="502"/>
    <col min="8219" max="8219" width="12.28515625" style="502" customWidth="1"/>
    <col min="8220" max="8448" width="9.140625" style="502"/>
    <col min="8449" max="8449" width="41.85546875" style="502" customWidth="1"/>
    <col min="8450" max="8450" width="29.42578125" style="502" customWidth="1"/>
    <col min="8451" max="8451" width="17.140625" style="502" customWidth="1"/>
    <col min="8452" max="8465" width="15.7109375" style="502" customWidth="1"/>
    <col min="8466" max="8466" width="13" style="502" customWidth="1"/>
    <col min="8467" max="8467" width="12.140625" style="502" customWidth="1"/>
    <col min="8468" max="8468" width="12.85546875" style="502" customWidth="1"/>
    <col min="8469" max="8474" width="9.140625" style="502"/>
    <col min="8475" max="8475" width="12.28515625" style="502" customWidth="1"/>
    <col min="8476" max="8704" width="9.140625" style="502"/>
    <col min="8705" max="8705" width="41.85546875" style="502" customWidth="1"/>
    <col min="8706" max="8706" width="29.42578125" style="502" customWidth="1"/>
    <col min="8707" max="8707" width="17.140625" style="502" customWidth="1"/>
    <col min="8708" max="8721" width="15.7109375" style="502" customWidth="1"/>
    <col min="8722" max="8722" width="13" style="502" customWidth="1"/>
    <col min="8723" max="8723" width="12.140625" style="502" customWidth="1"/>
    <col min="8724" max="8724" width="12.85546875" style="502" customWidth="1"/>
    <col min="8725" max="8730" width="9.140625" style="502"/>
    <col min="8731" max="8731" width="12.28515625" style="502" customWidth="1"/>
    <col min="8732" max="8960" width="9.140625" style="502"/>
    <col min="8961" max="8961" width="41.85546875" style="502" customWidth="1"/>
    <col min="8962" max="8962" width="29.42578125" style="502" customWidth="1"/>
    <col min="8963" max="8963" width="17.140625" style="502" customWidth="1"/>
    <col min="8964" max="8977" width="15.7109375" style="502" customWidth="1"/>
    <col min="8978" max="8978" width="13" style="502" customWidth="1"/>
    <col min="8979" max="8979" width="12.140625" style="502" customWidth="1"/>
    <col min="8980" max="8980" width="12.85546875" style="502" customWidth="1"/>
    <col min="8981" max="8986" width="9.140625" style="502"/>
    <col min="8987" max="8987" width="12.28515625" style="502" customWidth="1"/>
    <col min="8988" max="9216" width="9.140625" style="502"/>
    <col min="9217" max="9217" width="41.85546875" style="502" customWidth="1"/>
    <col min="9218" max="9218" width="29.42578125" style="502" customWidth="1"/>
    <col min="9219" max="9219" width="17.140625" style="502" customWidth="1"/>
    <col min="9220" max="9233" width="15.7109375" style="502" customWidth="1"/>
    <col min="9234" max="9234" width="13" style="502" customWidth="1"/>
    <col min="9235" max="9235" width="12.140625" style="502" customWidth="1"/>
    <col min="9236" max="9236" width="12.85546875" style="502" customWidth="1"/>
    <col min="9237" max="9242" width="9.140625" style="502"/>
    <col min="9243" max="9243" width="12.28515625" style="502" customWidth="1"/>
    <col min="9244" max="9472" width="9.140625" style="502"/>
    <col min="9473" max="9473" width="41.85546875" style="502" customWidth="1"/>
    <col min="9474" max="9474" width="29.42578125" style="502" customWidth="1"/>
    <col min="9475" max="9475" width="17.140625" style="502" customWidth="1"/>
    <col min="9476" max="9489" width="15.7109375" style="502" customWidth="1"/>
    <col min="9490" max="9490" width="13" style="502" customWidth="1"/>
    <col min="9491" max="9491" width="12.140625" style="502" customWidth="1"/>
    <col min="9492" max="9492" width="12.85546875" style="502" customWidth="1"/>
    <col min="9493" max="9498" width="9.140625" style="502"/>
    <col min="9499" max="9499" width="12.28515625" style="502" customWidth="1"/>
    <col min="9500" max="9728" width="9.140625" style="502"/>
    <col min="9729" max="9729" width="41.85546875" style="502" customWidth="1"/>
    <col min="9730" max="9730" width="29.42578125" style="502" customWidth="1"/>
    <col min="9731" max="9731" width="17.140625" style="502" customWidth="1"/>
    <col min="9732" max="9745" width="15.7109375" style="502" customWidth="1"/>
    <col min="9746" max="9746" width="13" style="502" customWidth="1"/>
    <col min="9747" max="9747" width="12.140625" style="502" customWidth="1"/>
    <col min="9748" max="9748" width="12.85546875" style="502" customWidth="1"/>
    <col min="9749" max="9754" width="9.140625" style="502"/>
    <col min="9755" max="9755" width="12.28515625" style="502" customWidth="1"/>
    <col min="9756" max="9984" width="9.140625" style="502"/>
    <col min="9985" max="9985" width="41.85546875" style="502" customWidth="1"/>
    <col min="9986" max="9986" width="29.42578125" style="502" customWidth="1"/>
    <col min="9987" max="9987" width="17.140625" style="502" customWidth="1"/>
    <col min="9988" max="10001" width="15.7109375" style="502" customWidth="1"/>
    <col min="10002" max="10002" width="13" style="502" customWidth="1"/>
    <col min="10003" max="10003" width="12.140625" style="502" customWidth="1"/>
    <col min="10004" max="10004" width="12.85546875" style="502" customWidth="1"/>
    <col min="10005" max="10010" width="9.140625" style="502"/>
    <col min="10011" max="10011" width="12.28515625" style="502" customWidth="1"/>
    <col min="10012" max="10240" width="9.140625" style="502"/>
    <col min="10241" max="10241" width="41.85546875" style="502" customWidth="1"/>
    <col min="10242" max="10242" width="29.42578125" style="502" customWidth="1"/>
    <col min="10243" max="10243" width="17.140625" style="502" customWidth="1"/>
    <col min="10244" max="10257" width="15.7109375" style="502" customWidth="1"/>
    <col min="10258" max="10258" width="13" style="502" customWidth="1"/>
    <col min="10259" max="10259" width="12.140625" style="502" customWidth="1"/>
    <col min="10260" max="10260" width="12.85546875" style="502" customWidth="1"/>
    <col min="10261" max="10266" width="9.140625" style="502"/>
    <col min="10267" max="10267" width="12.28515625" style="502" customWidth="1"/>
    <col min="10268" max="10496" width="9.140625" style="502"/>
    <col min="10497" max="10497" width="41.85546875" style="502" customWidth="1"/>
    <col min="10498" max="10498" width="29.42578125" style="502" customWidth="1"/>
    <col min="10499" max="10499" width="17.140625" style="502" customWidth="1"/>
    <col min="10500" max="10513" width="15.7109375" style="502" customWidth="1"/>
    <col min="10514" max="10514" width="13" style="502" customWidth="1"/>
    <col min="10515" max="10515" width="12.140625" style="502" customWidth="1"/>
    <col min="10516" max="10516" width="12.85546875" style="502" customWidth="1"/>
    <col min="10517" max="10522" width="9.140625" style="502"/>
    <col min="10523" max="10523" width="12.28515625" style="502" customWidth="1"/>
    <col min="10524" max="10752" width="9.140625" style="502"/>
    <col min="10753" max="10753" width="41.85546875" style="502" customWidth="1"/>
    <col min="10754" max="10754" width="29.42578125" style="502" customWidth="1"/>
    <col min="10755" max="10755" width="17.140625" style="502" customWidth="1"/>
    <col min="10756" max="10769" width="15.7109375" style="502" customWidth="1"/>
    <col min="10770" max="10770" width="13" style="502" customWidth="1"/>
    <col min="10771" max="10771" width="12.140625" style="502" customWidth="1"/>
    <col min="10772" max="10772" width="12.85546875" style="502" customWidth="1"/>
    <col min="10773" max="10778" width="9.140625" style="502"/>
    <col min="10779" max="10779" width="12.28515625" style="502" customWidth="1"/>
    <col min="10780" max="11008" width="9.140625" style="502"/>
    <col min="11009" max="11009" width="41.85546875" style="502" customWidth="1"/>
    <col min="11010" max="11010" width="29.42578125" style="502" customWidth="1"/>
    <col min="11011" max="11011" width="17.140625" style="502" customWidth="1"/>
    <col min="11012" max="11025" width="15.7109375" style="502" customWidth="1"/>
    <col min="11026" max="11026" width="13" style="502" customWidth="1"/>
    <col min="11027" max="11027" width="12.140625" style="502" customWidth="1"/>
    <col min="11028" max="11028" width="12.85546875" style="502" customWidth="1"/>
    <col min="11029" max="11034" width="9.140625" style="502"/>
    <col min="11035" max="11035" width="12.28515625" style="502" customWidth="1"/>
    <col min="11036" max="11264" width="9.140625" style="502"/>
    <col min="11265" max="11265" width="41.85546875" style="502" customWidth="1"/>
    <col min="11266" max="11266" width="29.42578125" style="502" customWidth="1"/>
    <col min="11267" max="11267" width="17.140625" style="502" customWidth="1"/>
    <col min="11268" max="11281" width="15.7109375" style="502" customWidth="1"/>
    <col min="11282" max="11282" width="13" style="502" customWidth="1"/>
    <col min="11283" max="11283" width="12.140625" style="502" customWidth="1"/>
    <col min="11284" max="11284" width="12.85546875" style="502" customWidth="1"/>
    <col min="11285" max="11290" width="9.140625" style="502"/>
    <col min="11291" max="11291" width="12.28515625" style="502" customWidth="1"/>
    <col min="11292" max="11520" width="9.140625" style="502"/>
    <col min="11521" max="11521" width="41.85546875" style="502" customWidth="1"/>
    <col min="11522" max="11522" width="29.42578125" style="502" customWidth="1"/>
    <col min="11523" max="11523" width="17.140625" style="502" customWidth="1"/>
    <col min="11524" max="11537" width="15.7109375" style="502" customWidth="1"/>
    <col min="11538" max="11538" width="13" style="502" customWidth="1"/>
    <col min="11539" max="11539" width="12.140625" style="502" customWidth="1"/>
    <col min="11540" max="11540" width="12.85546875" style="502" customWidth="1"/>
    <col min="11541" max="11546" width="9.140625" style="502"/>
    <col min="11547" max="11547" width="12.28515625" style="502" customWidth="1"/>
    <col min="11548" max="11776" width="9.140625" style="502"/>
    <col min="11777" max="11777" width="41.85546875" style="502" customWidth="1"/>
    <col min="11778" max="11778" width="29.42578125" style="502" customWidth="1"/>
    <col min="11779" max="11779" width="17.140625" style="502" customWidth="1"/>
    <col min="11780" max="11793" width="15.7109375" style="502" customWidth="1"/>
    <col min="11794" max="11794" width="13" style="502" customWidth="1"/>
    <col min="11795" max="11795" width="12.140625" style="502" customWidth="1"/>
    <col min="11796" max="11796" width="12.85546875" style="502" customWidth="1"/>
    <col min="11797" max="11802" width="9.140625" style="502"/>
    <col min="11803" max="11803" width="12.28515625" style="502" customWidth="1"/>
    <col min="11804" max="12032" width="9.140625" style="502"/>
    <col min="12033" max="12033" width="41.85546875" style="502" customWidth="1"/>
    <col min="12034" max="12034" width="29.42578125" style="502" customWidth="1"/>
    <col min="12035" max="12035" width="17.140625" style="502" customWidth="1"/>
    <col min="12036" max="12049" width="15.7109375" style="502" customWidth="1"/>
    <col min="12050" max="12050" width="13" style="502" customWidth="1"/>
    <col min="12051" max="12051" width="12.140625" style="502" customWidth="1"/>
    <col min="12052" max="12052" width="12.85546875" style="502" customWidth="1"/>
    <col min="12053" max="12058" width="9.140625" style="502"/>
    <col min="12059" max="12059" width="12.28515625" style="502" customWidth="1"/>
    <col min="12060" max="12288" width="9.140625" style="502"/>
    <col min="12289" max="12289" width="41.85546875" style="502" customWidth="1"/>
    <col min="12290" max="12290" width="29.42578125" style="502" customWidth="1"/>
    <col min="12291" max="12291" width="17.140625" style="502" customWidth="1"/>
    <col min="12292" max="12305" width="15.7109375" style="502" customWidth="1"/>
    <col min="12306" max="12306" width="13" style="502" customWidth="1"/>
    <col min="12307" max="12307" width="12.140625" style="502" customWidth="1"/>
    <col min="12308" max="12308" width="12.85546875" style="502" customWidth="1"/>
    <col min="12309" max="12314" width="9.140625" style="502"/>
    <col min="12315" max="12315" width="12.28515625" style="502" customWidth="1"/>
    <col min="12316" max="12544" width="9.140625" style="502"/>
    <col min="12545" max="12545" width="41.85546875" style="502" customWidth="1"/>
    <col min="12546" max="12546" width="29.42578125" style="502" customWidth="1"/>
    <col min="12547" max="12547" width="17.140625" style="502" customWidth="1"/>
    <col min="12548" max="12561" width="15.7109375" style="502" customWidth="1"/>
    <col min="12562" max="12562" width="13" style="502" customWidth="1"/>
    <col min="12563" max="12563" width="12.140625" style="502" customWidth="1"/>
    <col min="12564" max="12564" width="12.85546875" style="502" customWidth="1"/>
    <col min="12565" max="12570" width="9.140625" style="502"/>
    <col min="12571" max="12571" width="12.28515625" style="502" customWidth="1"/>
    <col min="12572" max="12800" width="9.140625" style="502"/>
    <col min="12801" max="12801" width="41.85546875" style="502" customWidth="1"/>
    <col min="12802" max="12802" width="29.42578125" style="502" customWidth="1"/>
    <col min="12803" max="12803" width="17.140625" style="502" customWidth="1"/>
    <col min="12804" max="12817" width="15.7109375" style="502" customWidth="1"/>
    <col min="12818" max="12818" width="13" style="502" customWidth="1"/>
    <col min="12819" max="12819" width="12.140625" style="502" customWidth="1"/>
    <col min="12820" max="12820" width="12.85546875" style="502" customWidth="1"/>
    <col min="12821" max="12826" width="9.140625" style="502"/>
    <col min="12827" max="12827" width="12.28515625" style="502" customWidth="1"/>
    <col min="12828" max="13056" width="9.140625" style="502"/>
    <col min="13057" max="13057" width="41.85546875" style="502" customWidth="1"/>
    <col min="13058" max="13058" width="29.42578125" style="502" customWidth="1"/>
    <col min="13059" max="13059" width="17.140625" style="502" customWidth="1"/>
    <col min="13060" max="13073" width="15.7109375" style="502" customWidth="1"/>
    <col min="13074" max="13074" width="13" style="502" customWidth="1"/>
    <col min="13075" max="13075" width="12.140625" style="502" customWidth="1"/>
    <col min="13076" max="13076" width="12.85546875" style="502" customWidth="1"/>
    <col min="13077" max="13082" width="9.140625" style="502"/>
    <col min="13083" max="13083" width="12.28515625" style="502" customWidth="1"/>
    <col min="13084" max="13312" width="9.140625" style="502"/>
    <col min="13313" max="13313" width="41.85546875" style="502" customWidth="1"/>
    <col min="13314" max="13314" width="29.42578125" style="502" customWidth="1"/>
    <col min="13315" max="13315" width="17.140625" style="502" customWidth="1"/>
    <col min="13316" max="13329" width="15.7109375" style="502" customWidth="1"/>
    <col min="13330" max="13330" width="13" style="502" customWidth="1"/>
    <col min="13331" max="13331" width="12.140625" style="502" customWidth="1"/>
    <col min="13332" max="13332" width="12.85546875" style="502" customWidth="1"/>
    <col min="13333" max="13338" width="9.140625" style="502"/>
    <col min="13339" max="13339" width="12.28515625" style="502" customWidth="1"/>
    <col min="13340" max="13568" width="9.140625" style="502"/>
    <col min="13569" max="13569" width="41.85546875" style="502" customWidth="1"/>
    <col min="13570" max="13570" width="29.42578125" style="502" customWidth="1"/>
    <col min="13571" max="13571" width="17.140625" style="502" customWidth="1"/>
    <col min="13572" max="13585" width="15.7109375" style="502" customWidth="1"/>
    <col min="13586" max="13586" width="13" style="502" customWidth="1"/>
    <col min="13587" max="13587" width="12.140625" style="502" customWidth="1"/>
    <col min="13588" max="13588" width="12.85546875" style="502" customWidth="1"/>
    <col min="13589" max="13594" width="9.140625" style="502"/>
    <col min="13595" max="13595" width="12.28515625" style="502" customWidth="1"/>
    <col min="13596" max="13824" width="9.140625" style="502"/>
    <col min="13825" max="13825" width="41.85546875" style="502" customWidth="1"/>
    <col min="13826" max="13826" width="29.42578125" style="502" customWidth="1"/>
    <col min="13827" max="13827" width="17.140625" style="502" customWidth="1"/>
    <col min="13828" max="13841" width="15.7109375" style="502" customWidth="1"/>
    <col min="13842" max="13842" width="13" style="502" customWidth="1"/>
    <col min="13843" max="13843" width="12.140625" style="502" customWidth="1"/>
    <col min="13844" max="13844" width="12.85546875" style="502" customWidth="1"/>
    <col min="13845" max="13850" width="9.140625" style="502"/>
    <col min="13851" max="13851" width="12.28515625" style="502" customWidth="1"/>
    <col min="13852" max="14080" width="9.140625" style="502"/>
    <col min="14081" max="14081" width="41.85546875" style="502" customWidth="1"/>
    <col min="14082" max="14082" width="29.42578125" style="502" customWidth="1"/>
    <col min="14083" max="14083" width="17.140625" style="502" customWidth="1"/>
    <col min="14084" max="14097" width="15.7109375" style="502" customWidth="1"/>
    <col min="14098" max="14098" width="13" style="502" customWidth="1"/>
    <col min="14099" max="14099" width="12.140625" style="502" customWidth="1"/>
    <col min="14100" max="14100" width="12.85546875" style="502" customWidth="1"/>
    <col min="14101" max="14106" width="9.140625" style="502"/>
    <col min="14107" max="14107" width="12.28515625" style="502" customWidth="1"/>
    <col min="14108" max="14336" width="9.140625" style="502"/>
    <col min="14337" max="14337" width="41.85546875" style="502" customWidth="1"/>
    <col min="14338" max="14338" width="29.42578125" style="502" customWidth="1"/>
    <col min="14339" max="14339" width="17.140625" style="502" customWidth="1"/>
    <col min="14340" max="14353" width="15.7109375" style="502" customWidth="1"/>
    <col min="14354" max="14354" width="13" style="502" customWidth="1"/>
    <col min="14355" max="14355" width="12.140625" style="502" customWidth="1"/>
    <col min="14356" max="14356" width="12.85546875" style="502" customWidth="1"/>
    <col min="14357" max="14362" width="9.140625" style="502"/>
    <col min="14363" max="14363" width="12.28515625" style="502" customWidth="1"/>
    <col min="14364" max="14592" width="9.140625" style="502"/>
    <col min="14593" max="14593" width="41.85546875" style="502" customWidth="1"/>
    <col min="14594" max="14594" width="29.42578125" style="502" customWidth="1"/>
    <col min="14595" max="14595" width="17.140625" style="502" customWidth="1"/>
    <col min="14596" max="14609" width="15.7109375" style="502" customWidth="1"/>
    <col min="14610" max="14610" width="13" style="502" customWidth="1"/>
    <col min="14611" max="14611" width="12.140625" style="502" customWidth="1"/>
    <col min="14612" max="14612" width="12.85546875" style="502" customWidth="1"/>
    <col min="14613" max="14618" width="9.140625" style="502"/>
    <col min="14619" max="14619" width="12.28515625" style="502" customWidth="1"/>
    <col min="14620" max="14848" width="9.140625" style="502"/>
    <col min="14849" max="14849" width="41.85546875" style="502" customWidth="1"/>
    <col min="14850" max="14850" width="29.42578125" style="502" customWidth="1"/>
    <col min="14851" max="14851" width="17.140625" style="502" customWidth="1"/>
    <col min="14852" max="14865" width="15.7109375" style="502" customWidth="1"/>
    <col min="14866" max="14866" width="13" style="502" customWidth="1"/>
    <col min="14867" max="14867" width="12.140625" style="502" customWidth="1"/>
    <col min="14868" max="14868" width="12.85546875" style="502" customWidth="1"/>
    <col min="14869" max="14874" width="9.140625" style="502"/>
    <col min="14875" max="14875" width="12.28515625" style="502" customWidth="1"/>
    <col min="14876" max="15104" width="9.140625" style="502"/>
    <col min="15105" max="15105" width="41.85546875" style="502" customWidth="1"/>
    <col min="15106" max="15106" width="29.42578125" style="502" customWidth="1"/>
    <col min="15107" max="15107" width="17.140625" style="502" customWidth="1"/>
    <col min="15108" max="15121" width="15.7109375" style="502" customWidth="1"/>
    <col min="15122" max="15122" width="13" style="502" customWidth="1"/>
    <col min="15123" max="15123" width="12.140625" style="502" customWidth="1"/>
    <col min="15124" max="15124" width="12.85546875" style="502" customWidth="1"/>
    <col min="15125" max="15130" width="9.140625" style="502"/>
    <col min="15131" max="15131" width="12.28515625" style="502" customWidth="1"/>
    <col min="15132" max="15360" width="9.140625" style="502"/>
    <col min="15361" max="15361" width="41.85546875" style="502" customWidth="1"/>
    <col min="15362" max="15362" width="29.42578125" style="502" customWidth="1"/>
    <col min="15363" max="15363" width="17.140625" style="502" customWidth="1"/>
    <col min="15364" max="15377" width="15.7109375" style="502" customWidth="1"/>
    <col min="15378" max="15378" width="13" style="502" customWidth="1"/>
    <col min="15379" max="15379" width="12.140625" style="502" customWidth="1"/>
    <col min="15380" max="15380" width="12.85546875" style="502" customWidth="1"/>
    <col min="15381" max="15386" width="9.140625" style="502"/>
    <col min="15387" max="15387" width="12.28515625" style="502" customWidth="1"/>
    <col min="15388" max="15616" width="9.140625" style="502"/>
    <col min="15617" max="15617" width="41.85546875" style="502" customWidth="1"/>
    <col min="15618" max="15618" width="29.42578125" style="502" customWidth="1"/>
    <col min="15619" max="15619" width="17.140625" style="502" customWidth="1"/>
    <col min="15620" max="15633" width="15.7109375" style="502" customWidth="1"/>
    <col min="15634" max="15634" width="13" style="502" customWidth="1"/>
    <col min="15635" max="15635" width="12.140625" style="502" customWidth="1"/>
    <col min="15636" max="15636" width="12.85546875" style="502" customWidth="1"/>
    <col min="15637" max="15642" width="9.140625" style="502"/>
    <col min="15643" max="15643" width="12.28515625" style="502" customWidth="1"/>
    <col min="15644" max="15872" width="9.140625" style="502"/>
    <col min="15873" max="15873" width="41.85546875" style="502" customWidth="1"/>
    <col min="15874" max="15874" width="29.42578125" style="502" customWidth="1"/>
    <col min="15875" max="15875" width="17.140625" style="502" customWidth="1"/>
    <col min="15876" max="15889" width="15.7109375" style="502" customWidth="1"/>
    <col min="15890" max="15890" width="13" style="502" customWidth="1"/>
    <col min="15891" max="15891" width="12.140625" style="502" customWidth="1"/>
    <col min="15892" max="15892" width="12.85546875" style="502" customWidth="1"/>
    <col min="15893" max="15898" width="9.140625" style="502"/>
    <col min="15899" max="15899" width="12.28515625" style="502" customWidth="1"/>
    <col min="15900" max="16128" width="9.140625" style="502"/>
    <col min="16129" max="16129" width="41.85546875" style="502" customWidth="1"/>
    <col min="16130" max="16130" width="29.42578125" style="502" customWidth="1"/>
    <col min="16131" max="16131" width="17.140625" style="502" customWidth="1"/>
    <col min="16132" max="16145" width="15.7109375" style="502" customWidth="1"/>
    <col min="16146" max="16146" width="13" style="502" customWidth="1"/>
    <col min="16147" max="16147" width="12.140625" style="502" customWidth="1"/>
    <col min="16148" max="16148" width="12.85546875" style="502" customWidth="1"/>
    <col min="16149" max="16154" width="9.140625" style="502"/>
    <col min="16155" max="16155" width="12.28515625" style="502" customWidth="1"/>
    <col min="16156" max="16384" width="9.140625" style="502"/>
  </cols>
  <sheetData>
    <row r="1" spans="1:244" s="496" customFormat="1" ht="54" customHeight="1">
      <c r="K1" s="497"/>
      <c r="L1" s="497"/>
      <c r="O1" s="1253" t="s">
        <v>605</v>
      </c>
      <c r="P1" s="1253"/>
      <c r="Q1" s="1253"/>
      <c r="R1" s="497"/>
    </row>
    <row r="2" spans="1:244" s="488" customFormat="1" ht="18" customHeight="1">
      <c r="A2" s="1247" t="s">
        <v>74</v>
      </c>
      <c r="B2" s="1247"/>
      <c r="C2" s="1247"/>
      <c r="D2" s="1247"/>
      <c r="E2" s="1247"/>
      <c r="F2" s="1247"/>
      <c r="G2" s="1247"/>
      <c r="H2" s="1247"/>
      <c r="I2" s="1247"/>
      <c r="J2" s="1247"/>
      <c r="K2" s="1247"/>
      <c r="L2" s="1247"/>
      <c r="M2" s="1247"/>
      <c r="N2" s="1247"/>
      <c r="O2" s="1247"/>
      <c r="P2" s="1247"/>
      <c r="Q2" s="1247"/>
    </row>
    <row r="3" spans="1:244" s="488" customFormat="1" ht="15.75" customHeight="1">
      <c r="A3" s="1247" t="s">
        <v>568</v>
      </c>
      <c r="B3" s="1247"/>
      <c r="C3" s="1247"/>
      <c r="D3" s="1247"/>
      <c r="E3" s="1247"/>
      <c r="F3" s="1247"/>
      <c r="G3" s="1247"/>
      <c r="H3" s="1247"/>
      <c r="I3" s="1247"/>
      <c r="J3" s="1247"/>
      <c r="K3" s="1247"/>
      <c r="L3" s="1247"/>
      <c r="M3" s="1247"/>
      <c r="N3" s="1247"/>
      <c r="O3" s="1247"/>
      <c r="P3" s="1247"/>
      <c r="Q3" s="1247"/>
    </row>
    <row r="4" spans="1:244" s="500" customFormat="1" ht="13.5" customHeight="1">
      <c r="A4" s="1254"/>
      <c r="B4" s="1255"/>
      <c r="C4" s="1255"/>
      <c r="D4" s="1255"/>
      <c r="E4" s="1255"/>
      <c r="F4" s="1255"/>
      <c r="G4" s="1255"/>
      <c r="H4" s="1255"/>
      <c r="I4" s="1255"/>
      <c r="J4" s="1255"/>
      <c r="K4" s="1255"/>
      <c r="L4" s="1255"/>
      <c r="M4" s="1255"/>
      <c r="N4" s="1255"/>
      <c r="O4" s="1255"/>
      <c r="P4" s="1255"/>
      <c r="Q4" s="1255"/>
      <c r="R4" s="498"/>
      <c r="S4" s="498"/>
      <c r="T4" s="499"/>
    </row>
    <row r="5" spans="1:244" s="500" customFormat="1" ht="20.25" customHeight="1">
      <c r="A5" s="1254" t="s">
        <v>492</v>
      </c>
      <c r="B5" s="1255"/>
      <c r="C5" s="1255"/>
      <c r="D5" s="1255"/>
      <c r="E5" s="1255"/>
      <c r="F5" s="1255"/>
      <c r="G5" s="1255"/>
      <c r="H5" s="1255"/>
      <c r="I5" s="1255"/>
      <c r="J5" s="1255"/>
      <c r="K5" s="1255"/>
      <c r="L5" s="1255"/>
      <c r="M5" s="1255"/>
      <c r="N5" s="1255"/>
      <c r="O5" s="1255"/>
      <c r="P5" s="1255"/>
      <c r="Q5" s="1255"/>
      <c r="R5" s="498"/>
      <c r="S5" s="498"/>
      <c r="T5" s="499"/>
    </row>
    <row r="6" spans="1:244" ht="15" customHeight="1">
      <c r="A6" s="501"/>
      <c r="B6" s="501"/>
      <c r="C6" s="501"/>
      <c r="D6" s="501"/>
      <c r="E6" s="501"/>
      <c r="F6" s="501"/>
      <c r="H6" s="501"/>
      <c r="I6" s="501"/>
      <c r="J6" s="501"/>
      <c r="K6" s="501"/>
      <c r="L6" s="501"/>
      <c r="Q6" s="503" t="s">
        <v>335</v>
      </c>
      <c r="R6" s="501"/>
      <c r="S6" s="501"/>
      <c r="T6" s="501"/>
      <c r="U6" s="501"/>
      <c r="V6" s="501"/>
      <c r="W6" s="501"/>
      <c r="X6" s="501"/>
      <c r="Y6" s="501"/>
      <c r="Z6" s="501"/>
      <c r="AA6" s="501"/>
      <c r="AB6" s="501"/>
      <c r="AC6" s="501"/>
      <c r="AD6" s="501"/>
      <c r="AE6" s="501"/>
      <c r="AF6" s="501"/>
      <c r="AG6" s="501"/>
      <c r="AH6" s="501"/>
      <c r="AI6" s="501"/>
      <c r="AJ6" s="501"/>
      <c r="AK6" s="501"/>
      <c r="AL6" s="501"/>
      <c r="AM6" s="501"/>
      <c r="AN6" s="501"/>
      <c r="AO6" s="501"/>
      <c r="AP6" s="501"/>
      <c r="AQ6" s="501"/>
      <c r="AR6" s="501"/>
      <c r="AS6" s="501"/>
      <c r="AT6" s="501"/>
      <c r="AU6" s="501"/>
      <c r="AV6" s="501"/>
      <c r="AW6" s="501"/>
      <c r="AX6" s="501"/>
      <c r="AY6" s="501"/>
      <c r="AZ6" s="501"/>
      <c r="BA6" s="501"/>
      <c r="BB6" s="501"/>
      <c r="BC6" s="501"/>
      <c r="BD6" s="501"/>
      <c r="BE6" s="501"/>
      <c r="BF6" s="501"/>
      <c r="BG6" s="501"/>
      <c r="BH6" s="501"/>
      <c r="BI6" s="501"/>
      <c r="BJ6" s="501"/>
      <c r="BK6" s="501"/>
      <c r="BL6" s="501"/>
      <c r="BM6" s="501"/>
      <c r="BN6" s="501"/>
      <c r="BO6" s="501"/>
      <c r="BP6" s="501"/>
      <c r="BQ6" s="501"/>
      <c r="BR6" s="501"/>
      <c r="BS6" s="501"/>
      <c r="BT6" s="501"/>
      <c r="BU6" s="501"/>
      <c r="BV6" s="501"/>
      <c r="BW6" s="501"/>
      <c r="BX6" s="501"/>
      <c r="BY6" s="501"/>
      <c r="BZ6" s="501"/>
      <c r="CA6" s="501"/>
      <c r="CB6" s="501"/>
      <c r="CC6" s="501"/>
      <c r="CD6" s="501"/>
      <c r="CE6" s="501"/>
      <c r="CF6" s="501"/>
      <c r="CG6" s="501"/>
      <c r="CH6" s="501"/>
      <c r="CI6" s="501"/>
      <c r="CJ6" s="501"/>
      <c r="CK6" s="501"/>
      <c r="CL6" s="501"/>
      <c r="CM6" s="501"/>
      <c r="CN6" s="501"/>
      <c r="CO6" s="501"/>
      <c r="CP6" s="501"/>
      <c r="CQ6" s="501"/>
      <c r="CR6" s="501"/>
      <c r="CS6" s="501"/>
      <c r="CT6" s="501"/>
      <c r="CU6" s="501"/>
      <c r="CV6" s="501"/>
      <c r="CW6" s="501"/>
      <c r="CX6" s="501"/>
      <c r="CY6" s="501"/>
      <c r="CZ6" s="501"/>
      <c r="DA6" s="501"/>
      <c r="DB6" s="501"/>
      <c r="DC6" s="501"/>
      <c r="DD6" s="501"/>
      <c r="DE6" s="501"/>
      <c r="DF6" s="501"/>
      <c r="DG6" s="501"/>
      <c r="DH6" s="501"/>
      <c r="DI6" s="501"/>
      <c r="DJ6" s="501"/>
      <c r="DK6" s="501"/>
      <c r="DL6" s="501"/>
      <c r="DM6" s="501"/>
      <c r="DN6" s="501"/>
      <c r="DO6" s="501"/>
      <c r="DP6" s="501"/>
      <c r="DQ6" s="501"/>
      <c r="DR6" s="501"/>
      <c r="DS6" s="501"/>
      <c r="DT6" s="501"/>
      <c r="DU6" s="501"/>
      <c r="DV6" s="501"/>
      <c r="DW6" s="501"/>
      <c r="DX6" s="501"/>
      <c r="DY6" s="501"/>
      <c r="DZ6" s="501"/>
      <c r="EA6" s="501"/>
      <c r="EB6" s="501"/>
      <c r="EC6" s="501"/>
      <c r="ED6" s="501"/>
      <c r="EE6" s="501"/>
      <c r="EF6" s="501"/>
      <c r="EG6" s="501"/>
      <c r="EH6" s="501"/>
      <c r="EI6" s="501"/>
      <c r="EJ6" s="501"/>
      <c r="EK6" s="501"/>
      <c r="EL6" s="501"/>
      <c r="EM6" s="501"/>
      <c r="EN6" s="501"/>
      <c r="EO6" s="501"/>
      <c r="EP6" s="501"/>
      <c r="EQ6" s="501"/>
      <c r="ER6" s="501"/>
      <c r="ES6" s="501"/>
      <c r="ET6" s="501"/>
      <c r="EU6" s="501"/>
      <c r="EV6" s="501"/>
      <c r="EW6" s="501"/>
      <c r="EX6" s="501"/>
      <c r="EY6" s="501"/>
      <c r="EZ6" s="501"/>
      <c r="FA6" s="501"/>
      <c r="FB6" s="501"/>
      <c r="FC6" s="501"/>
      <c r="FD6" s="501"/>
      <c r="FE6" s="501"/>
      <c r="FF6" s="501"/>
      <c r="FG6" s="501"/>
      <c r="FH6" s="501"/>
      <c r="FI6" s="501"/>
      <c r="FJ6" s="501"/>
      <c r="FK6" s="501"/>
      <c r="FL6" s="501"/>
      <c r="FM6" s="501"/>
      <c r="FN6" s="501"/>
      <c r="FO6" s="501"/>
      <c r="FP6" s="501"/>
      <c r="FQ6" s="501"/>
      <c r="FR6" s="501"/>
      <c r="FS6" s="501"/>
      <c r="FT6" s="501"/>
      <c r="FU6" s="501"/>
      <c r="FV6" s="501"/>
      <c r="FW6" s="501"/>
      <c r="FX6" s="501"/>
      <c r="FY6" s="501"/>
      <c r="FZ6" s="501"/>
      <c r="GA6" s="501"/>
      <c r="GB6" s="501"/>
      <c r="GC6" s="501"/>
      <c r="GD6" s="501"/>
      <c r="GE6" s="501"/>
      <c r="GF6" s="501"/>
      <c r="GG6" s="501"/>
      <c r="GH6" s="501"/>
      <c r="GI6" s="501"/>
      <c r="GJ6" s="501"/>
      <c r="GK6" s="501"/>
      <c r="GL6" s="501"/>
      <c r="GM6" s="501"/>
      <c r="GN6" s="501"/>
      <c r="GO6" s="501"/>
      <c r="GP6" s="501"/>
      <c r="GQ6" s="501"/>
      <c r="GR6" s="501"/>
      <c r="GS6" s="501"/>
      <c r="GT6" s="501"/>
      <c r="GU6" s="501"/>
      <c r="GV6" s="501"/>
      <c r="GW6" s="501"/>
      <c r="GX6" s="501"/>
      <c r="GY6" s="501"/>
      <c r="GZ6" s="501"/>
      <c r="HA6" s="501"/>
      <c r="HB6" s="501"/>
      <c r="HC6" s="501"/>
      <c r="HD6" s="501"/>
      <c r="HE6" s="501"/>
      <c r="HF6" s="501"/>
      <c r="HG6" s="501"/>
      <c r="HH6" s="501"/>
      <c r="HI6" s="501"/>
      <c r="HJ6" s="501"/>
      <c r="HK6" s="501"/>
      <c r="HL6" s="501"/>
      <c r="HM6" s="501"/>
      <c r="HN6" s="501"/>
      <c r="HO6" s="501"/>
      <c r="HP6" s="501"/>
      <c r="HQ6" s="501"/>
      <c r="HR6" s="501"/>
      <c r="HS6" s="501"/>
      <c r="HT6" s="501"/>
      <c r="HU6" s="501"/>
      <c r="HV6" s="501"/>
      <c r="HW6" s="501"/>
      <c r="HX6" s="501"/>
      <c r="HY6" s="501"/>
      <c r="HZ6" s="501"/>
      <c r="IA6" s="501"/>
      <c r="IB6" s="501"/>
      <c r="IC6" s="501"/>
      <c r="ID6" s="501"/>
      <c r="IE6" s="501"/>
      <c r="IF6" s="501"/>
      <c r="IG6" s="501"/>
      <c r="IH6" s="501"/>
      <c r="II6" s="501"/>
      <c r="IJ6" s="501"/>
    </row>
    <row r="7" spans="1:244" s="505" customFormat="1" ht="27" customHeight="1">
      <c r="A7" s="1265" t="s">
        <v>493</v>
      </c>
      <c r="B7" s="1265" t="s">
        <v>494</v>
      </c>
      <c r="C7" s="1265" t="s">
        <v>495</v>
      </c>
      <c r="D7" s="1265" t="s">
        <v>496</v>
      </c>
      <c r="E7" s="1265" t="s">
        <v>497</v>
      </c>
      <c r="F7" s="1265"/>
      <c r="G7" s="1265"/>
      <c r="H7" s="1265"/>
      <c r="I7" s="1265"/>
      <c r="J7" s="1263" t="s">
        <v>498</v>
      </c>
      <c r="K7" s="1263"/>
      <c r="L7" s="1263"/>
      <c r="M7" s="1263"/>
      <c r="N7" s="1263"/>
      <c r="O7" s="1264"/>
      <c r="P7" s="1264"/>
      <c r="Q7" s="1265" t="s">
        <v>499</v>
      </c>
    </row>
    <row r="8" spans="1:244" s="506" customFormat="1" ht="28.5" customHeight="1">
      <c r="A8" s="1265"/>
      <c r="B8" s="1265"/>
      <c r="C8" s="1265"/>
      <c r="D8" s="1265"/>
      <c r="E8" s="504" t="s">
        <v>606</v>
      </c>
      <c r="F8" s="504">
        <v>2023</v>
      </c>
      <c r="G8" s="504">
        <v>2024</v>
      </c>
      <c r="H8" s="504">
        <v>2025</v>
      </c>
      <c r="I8" s="504">
        <v>2026</v>
      </c>
      <c r="J8" s="504">
        <v>2027</v>
      </c>
      <c r="K8" s="504">
        <v>2028</v>
      </c>
      <c r="L8" s="504">
        <v>2029</v>
      </c>
      <c r="M8" s="504">
        <v>2030</v>
      </c>
      <c r="N8" s="504">
        <v>2031</v>
      </c>
      <c r="O8" s="504">
        <v>2032</v>
      </c>
      <c r="P8" s="504">
        <v>2033</v>
      </c>
      <c r="Q8" s="1265"/>
    </row>
    <row r="9" spans="1:244" s="508" customFormat="1" ht="18.75" customHeight="1">
      <c r="A9" s="507" t="s">
        <v>83</v>
      </c>
      <c r="B9" s="507" t="s">
        <v>98</v>
      </c>
      <c r="C9" s="507" t="s">
        <v>164</v>
      </c>
      <c r="D9" s="507" t="s">
        <v>172</v>
      </c>
      <c r="E9" s="507" t="s">
        <v>7</v>
      </c>
      <c r="F9" s="507" t="s">
        <v>206</v>
      </c>
      <c r="G9" s="507" t="s">
        <v>208</v>
      </c>
      <c r="H9" s="507" t="s">
        <v>239</v>
      </c>
      <c r="I9" s="507" t="s">
        <v>240</v>
      </c>
      <c r="J9" s="507" t="s">
        <v>241</v>
      </c>
      <c r="K9" s="507" t="s">
        <v>242</v>
      </c>
      <c r="L9" s="507" t="s">
        <v>243</v>
      </c>
      <c r="M9" s="507" t="s">
        <v>244</v>
      </c>
      <c r="N9" s="507" t="s">
        <v>245</v>
      </c>
      <c r="O9" s="507" t="s">
        <v>246</v>
      </c>
      <c r="P9" s="507" t="s">
        <v>247</v>
      </c>
      <c r="Q9" s="507" t="s">
        <v>328</v>
      </c>
    </row>
    <row r="10" spans="1:244" ht="13.5" customHeight="1">
      <c r="A10" s="509"/>
      <c r="B10" s="510"/>
      <c r="C10" s="511"/>
      <c r="D10" s="512"/>
      <c r="E10" s="512"/>
      <c r="F10" s="512"/>
      <c r="G10" s="512"/>
      <c r="H10" s="512"/>
      <c r="I10" s="512"/>
      <c r="J10" s="512"/>
      <c r="K10" s="512"/>
      <c r="L10" s="512"/>
      <c r="M10" s="512"/>
      <c r="N10" s="512"/>
      <c r="O10" s="512"/>
      <c r="P10" s="512"/>
      <c r="Q10" s="513"/>
    </row>
    <row r="11" spans="1:244" s="517" customFormat="1" ht="19.5" customHeight="1">
      <c r="A11" s="1266" t="s">
        <v>607</v>
      </c>
      <c r="B11" s="1267"/>
      <c r="C11" s="515"/>
      <c r="D11" s="515"/>
      <c r="E11" s="515"/>
      <c r="F11" s="515"/>
      <c r="G11" s="515"/>
      <c r="H11" s="515"/>
      <c r="I11" s="515"/>
      <c r="J11" s="515"/>
      <c r="K11" s="515"/>
      <c r="L11" s="515"/>
      <c r="M11" s="515"/>
      <c r="N11" s="515"/>
      <c r="O11" s="515"/>
      <c r="P11" s="515"/>
      <c r="Q11" s="516"/>
    </row>
    <row r="12" spans="1:244" ht="13.5" customHeight="1">
      <c r="A12" s="509"/>
      <c r="B12" s="510"/>
      <c r="C12" s="511"/>
      <c r="D12" s="512"/>
      <c r="E12" s="512"/>
      <c r="F12" s="512"/>
      <c r="G12" s="512"/>
      <c r="H12" s="512"/>
      <c r="I12" s="512"/>
      <c r="J12" s="512"/>
      <c r="K12" s="512"/>
      <c r="L12" s="512"/>
      <c r="M12" s="512"/>
      <c r="N12" s="512"/>
      <c r="O12" s="512"/>
      <c r="P12" s="512"/>
      <c r="Q12" s="513"/>
    </row>
    <row r="13" spans="1:244" ht="39.75" customHeight="1">
      <c r="A13" s="518"/>
      <c r="B13" s="518"/>
      <c r="C13" s="519"/>
      <c r="D13" s="520">
        <f>D14+D20</f>
        <v>0</v>
      </c>
      <c r="E13" s="520">
        <f t="shared" ref="E13:N13" si="0">E14+E20</f>
        <v>0</v>
      </c>
      <c r="F13" s="520">
        <f t="shared" si="0"/>
        <v>0</v>
      </c>
      <c r="G13" s="520">
        <f t="shared" si="0"/>
        <v>0</v>
      </c>
      <c r="H13" s="520">
        <f t="shared" si="0"/>
        <v>0</v>
      </c>
      <c r="I13" s="520">
        <f t="shared" si="0"/>
        <v>0</v>
      </c>
      <c r="J13" s="520">
        <f t="shared" si="0"/>
        <v>0</v>
      </c>
      <c r="K13" s="520">
        <f t="shared" si="0"/>
        <v>0</v>
      </c>
      <c r="L13" s="520">
        <f t="shared" si="0"/>
        <v>0</v>
      </c>
      <c r="M13" s="520">
        <f t="shared" si="0"/>
        <v>0</v>
      </c>
      <c r="N13" s="520">
        <f t="shared" si="0"/>
        <v>0</v>
      </c>
      <c r="O13" s="520">
        <f>O14+O20</f>
        <v>0</v>
      </c>
      <c r="P13" s="520">
        <f>P14+P20</f>
        <v>0</v>
      </c>
      <c r="Q13" s="520">
        <f t="shared" ref="Q13:Q19" si="1">SUM(J13:P13)</f>
        <v>0</v>
      </c>
    </row>
    <row r="14" spans="1:244" s="517" customFormat="1" ht="20.100000000000001" customHeight="1">
      <c r="A14" s="521" t="s">
        <v>500</v>
      </c>
      <c r="B14" s="522" t="s">
        <v>166</v>
      </c>
      <c r="C14" s="523" t="s">
        <v>166</v>
      </c>
      <c r="D14" s="520">
        <f>SUM(E14:P14)</f>
        <v>0</v>
      </c>
      <c r="E14" s="520">
        <f t="shared" ref="E14:N14" si="2">SUM(E15:E19)</f>
        <v>0</v>
      </c>
      <c r="F14" s="520">
        <f t="shared" si="2"/>
        <v>0</v>
      </c>
      <c r="G14" s="520">
        <f t="shared" si="2"/>
        <v>0</v>
      </c>
      <c r="H14" s="520">
        <f t="shared" si="2"/>
        <v>0</v>
      </c>
      <c r="I14" s="520">
        <f t="shared" si="2"/>
        <v>0</v>
      </c>
      <c r="J14" s="520">
        <f t="shared" si="2"/>
        <v>0</v>
      </c>
      <c r="K14" s="520">
        <f t="shared" si="2"/>
        <v>0</v>
      </c>
      <c r="L14" s="520">
        <f t="shared" si="2"/>
        <v>0</v>
      </c>
      <c r="M14" s="520">
        <f t="shared" si="2"/>
        <v>0</v>
      </c>
      <c r="N14" s="520">
        <f t="shared" si="2"/>
        <v>0</v>
      </c>
      <c r="O14" s="520">
        <f>SUM(O15:O19)</f>
        <v>0</v>
      </c>
      <c r="P14" s="520">
        <f>SUM(P15:P19)</f>
        <v>0</v>
      </c>
      <c r="Q14" s="520">
        <f t="shared" si="1"/>
        <v>0</v>
      </c>
    </row>
    <row r="15" spans="1:244" ht="24.75" customHeight="1">
      <c r="A15" s="524" t="s">
        <v>501</v>
      </c>
      <c r="B15" s="525" t="s">
        <v>502</v>
      </c>
      <c r="C15" s="526" t="s">
        <v>166</v>
      </c>
      <c r="D15" s="520">
        <f>SUM(E15:P15)</f>
        <v>0</v>
      </c>
      <c r="E15" s="527"/>
      <c r="F15" s="527"/>
      <c r="G15" s="527"/>
      <c r="H15" s="527"/>
      <c r="I15" s="527"/>
      <c r="J15" s="527"/>
      <c r="K15" s="527"/>
      <c r="L15" s="527"/>
      <c r="M15" s="527"/>
      <c r="N15" s="527"/>
      <c r="O15" s="527"/>
      <c r="P15" s="527"/>
      <c r="Q15" s="528">
        <f t="shared" si="1"/>
        <v>0</v>
      </c>
    </row>
    <row r="16" spans="1:244" ht="24.75" customHeight="1">
      <c r="A16" s="529"/>
      <c r="B16" s="525" t="s">
        <v>503</v>
      </c>
      <c r="C16" s="526" t="s">
        <v>166</v>
      </c>
      <c r="D16" s="520">
        <f t="shared" ref="D16:D26" si="3">SUM(E16:P16)</f>
        <v>0</v>
      </c>
      <c r="E16" s="527"/>
      <c r="F16" s="527"/>
      <c r="G16" s="527"/>
      <c r="H16" s="527"/>
      <c r="I16" s="527"/>
      <c r="J16" s="527"/>
      <c r="K16" s="527"/>
      <c r="L16" s="527"/>
      <c r="M16" s="527"/>
      <c r="N16" s="527"/>
      <c r="O16" s="527"/>
      <c r="P16" s="527"/>
      <c r="Q16" s="528">
        <f t="shared" si="1"/>
        <v>0</v>
      </c>
    </row>
    <row r="17" spans="1:17" ht="24.75" customHeight="1">
      <c r="A17" s="529"/>
      <c r="B17" s="525" t="s">
        <v>504</v>
      </c>
      <c r="C17" s="526" t="s">
        <v>166</v>
      </c>
      <c r="D17" s="520">
        <f t="shared" si="3"/>
        <v>0</v>
      </c>
      <c r="E17" s="527"/>
      <c r="F17" s="527"/>
      <c r="G17" s="527"/>
      <c r="H17" s="527"/>
      <c r="I17" s="527"/>
      <c r="J17" s="527"/>
      <c r="K17" s="527"/>
      <c r="L17" s="527"/>
      <c r="M17" s="527"/>
      <c r="N17" s="527"/>
      <c r="O17" s="527"/>
      <c r="P17" s="527"/>
      <c r="Q17" s="528">
        <f t="shared" si="1"/>
        <v>0</v>
      </c>
    </row>
    <row r="18" spans="1:17" ht="24.75" customHeight="1">
      <c r="A18" s="529"/>
      <c r="B18" s="525" t="s">
        <v>505</v>
      </c>
      <c r="C18" s="526" t="s">
        <v>166</v>
      </c>
      <c r="D18" s="520">
        <f t="shared" si="3"/>
        <v>0</v>
      </c>
      <c r="E18" s="527"/>
      <c r="F18" s="527"/>
      <c r="G18" s="527"/>
      <c r="H18" s="527"/>
      <c r="I18" s="527"/>
      <c r="J18" s="527"/>
      <c r="K18" s="527"/>
      <c r="L18" s="527"/>
      <c r="M18" s="527"/>
      <c r="N18" s="527"/>
      <c r="O18" s="527"/>
      <c r="P18" s="527"/>
      <c r="Q18" s="528">
        <f t="shared" si="1"/>
        <v>0</v>
      </c>
    </row>
    <row r="19" spans="1:17" ht="24.75" customHeight="1">
      <c r="A19" s="530"/>
      <c r="B19" s="525" t="s">
        <v>506</v>
      </c>
      <c r="C19" s="526" t="s">
        <v>166</v>
      </c>
      <c r="D19" s="520">
        <f t="shared" si="3"/>
        <v>0</v>
      </c>
      <c r="E19" s="527"/>
      <c r="F19" s="527"/>
      <c r="G19" s="527"/>
      <c r="H19" s="527"/>
      <c r="I19" s="527"/>
      <c r="J19" s="527"/>
      <c r="K19" s="527"/>
      <c r="L19" s="527"/>
      <c r="M19" s="527"/>
      <c r="N19" s="527"/>
      <c r="O19" s="527"/>
      <c r="P19" s="527"/>
      <c r="Q19" s="528">
        <f t="shared" si="1"/>
        <v>0</v>
      </c>
    </row>
    <row r="20" spans="1:17" s="517" customFormat="1" ht="20.100000000000001" customHeight="1">
      <c r="A20" s="521" t="s">
        <v>817</v>
      </c>
      <c r="B20" s="522" t="s">
        <v>166</v>
      </c>
      <c r="C20" s="523" t="s">
        <v>166</v>
      </c>
      <c r="D20" s="520">
        <f>SUM(E20:P20)</f>
        <v>0</v>
      </c>
      <c r="E20" s="520">
        <f t="shared" ref="E20:N20" si="4">SUM(E22:E26)</f>
        <v>0</v>
      </c>
      <c r="F20" s="520">
        <f t="shared" si="4"/>
        <v>0</v>
      </c>
      <c r="G20" s="520">
        <f t="shared" si="4"/>
        <v>0</v>
      </c>
      <c r="H20" s="520">
        <f t="shared" si="4"/>
        <v>0</v>
      </c>
      <c r="I20" s="520">
        <f t="shared" si="4"/>
        <v>0</v>
      </c>
      <c r="J20" s="520">
        <f t="shared" si="4"/>
        <v>0</v>
      </c>
      <c r="K20" s="520">
        <f t="shared" si="4"/>
        <v>0</v>
      </c>
      <c r="L20" s="520">
        <f t="shared" si="4"/>
        <v>0</v>
      </c>
      <c r="M20" s="520">
        <f t="shared" si="4"/>
        <v>0</v>
      </c>
      <c r="N20" s="520">
        <f t="shared" si="4"/>
        <v>0</v>
      </c>
      <c r="O20" s="520">
        <f>SUM(O22:O26)</f>
        <v>0</v>
      </c>
      <c r="P20" s="520">
        <f>SUM(P22:P26)</f>
        <v>0</v>
      </c>
      <c r="Q20" s="520">
        <f t="shared" ref="Q20:Q24" si="5">SUM(J20:P20)</f>
        <v>0</v>
      </c>
    </row>
    <row r="21" spans="1:17" s="508" customFormat="1" ht="18" customHeight="1">
      <c r="A21" s="531" t="s">
        <v>507</v>
      </c>
      <c r="B21" s="532" t="s">
        <v>166</v>
      </c>
      <c r="C21" s="533" t="s">
        <v>166</v>
      </c>
      <c r="D21" s="534">
        <f>SUM(E21:P21)</f>
        <v>0</v>
      </c>
      <c r="E21" s="535"/>
      <c r="F21" s="535"/>
      <c r="G21" s="535"/>
      <c r="H21" s="535"/>
      <c r="I21" s="535"/>
      <c r="J21" s="535"/>
      <c r="K21" s="535"/>
      <c r="L21" s="535"/>
      <c r="M21" s="535"/>
      <c r="N21" s="535"/>
      <c r="O21" s="535"/>
      <c r="P21" s="535"/>
      <c r="Q21" s="528">
        <f>SUM(J21:P21)</f>
        <v>0</v>
      </c>
    </row>
    <row r="22" spans="1:17" ht="24.75" customHeight="1">
      <c r="A22" s="524" t="s">
        <v>826</v>
      </c>
      <c r="B22" s="525" t="s">
        <v>502</v>
      </c>
      <c r="C22" s="526" t="s">
        <v>166</v>
      </c>
      <c r="D22" s="520">
        <f t="shared" si="3"/>
        <v>0</v>
      </c>
      <c r="E22" s="527"/>
      <c r="F22" s="527"/>
      <c r="G22" s="527"/>
      <c r="H22" s="527"/>
      <c r="I22" s="527"/>
      <c r="J22" s="527"/>
      <c r="K22" s="527"/>
      <c r="L22" s="527"/>
      <c r="M22" s="527"/>
      <c r="N22" s="527"/>
      <c r="O22" s="527"/>
      <c r="P22" s="527"/>
      <c r="Q22" s="528">
        <f>SUM(J22:P22)</f>
        <v>0</v>
      </c>
    </row>
    <row r="23" spans="1:17" ht="24.75" customHeight="1">
      <c r="A23" s="529"/>
      <c r="B23" s="525" t="s">
        <v>503</v>
      </c>
      <c r="C23" s="526" t="s">
        <v>166</v>
      </c>
      <c r="D23" s="520">
        <f t="shared" si="3"/>
        <v>0</v>
      </c>
      <c r="E23" s="527"/>
      <c r="F23" s="527"/>
      <c r="G23" s="527"/>
      <c r="H23" s="527"/>
      <c r="I23" s="527"/>
      <c r="J23" s="527"/>
      <c r="K23" s="527"/>
      <c r="L23" s="527"/>
      <c r="M23" s="527"/>
      <c r="N23" s="527"/>
      <c r="O23" s="527"/>
      <c r="P23" s="527"/>
      <c r="Q23" s="528">
        <f>SUM(J23:P23)</f>
        <v>0</v>
      </c>
    </row>
    <row r="24" spans="1:17" ht="24.75" customHeight="1">
      <c r="A24" s="529"/>
      <c r="B24" s="525" t="s">
        <v>504</v>
      </c>
      <c r="C24" s="526" t="s">
        <v>166</v>
      </c>
      <c r="D24" s="520">
        <f t="shared" si="3"/>
        <v>0</v>
      </c>
      <c r="E24" s="527"/>
      <c r="F24" s="527"/>
      <c r="G24" s="527"/>
      <c r="H24" s="527"/>
      <c r="I24" s="527"/>
      <c r="J24" s="527"/>
      <c r="K24" s="527"/>
      <c r="L24" s="527"/>
      <c r="M24" s="527"/>
      <c r="N24" s="527"/>
      <c r="O24" s="527"/>
      <c r="P24" s="527"/>
      <c r="Q24" s="528">
        <f t="shared" si="5"/>
        <v>0</v>
      </c>
    </row>
    <row r="25" spans="1:17" ht="24.75" customHeight="1">
      <c r="A25" s="529"/>
      <c r="B25" s="525" t="s">
        <v>505</v>
      </c>
      <c r="C25" s="526" t="s">
        <v>166</v>
      </c>
      <c r="D25" s="520">
        <f t="shared" si="3"/>
        <v>0</v>
      </c>
      <c r="E25" s="527"/>
      <c r="F25" s="527"/>
      <c r="G25" s="527"/>
      <c r="H25" s="527"/>
      <c r="I25" s="527"/>
      <c r="J25" s="527"/>
      <c r="K25" s="527"/>
      <c r="L25" s="527"/>
      <c r="M25" s="527"/>
      <c r="N25" s="527"/>
      <c r="O25" s="527"/>
      <c r="P25" s="527"/>
      <c r="Q25" s="528">
        <f>SUM(J25:P25)</f>
        <v>0</v>
      </c>
    </row>
    <row r="26" spans="1:17" ht="24.75" customHeight="1">
      <c r="A26" s="530"/>
      <c r="B26" s="525" t="s">
        <v>506</v>
      </c>
      <c r="C26" s="526" t="s">
        <v>166</v>
      </c>
      <c r="D26" s="520">
        <f t="shared" si="3"/>
        <v>0</v>
      </c>
      <c r="E26" s="527"/>
      <c r="F26" s="527"/>
      <c r="G26" s="527"/>
      <c r="H26" s="527"/>
      <c r="I26" s="527"/>
      <c r="J26" s="527"/>
      <c r="K26" s="527"/>
      <c r="L26" s="527"/>
      <c r="M26" s="527"/>
      <c r="N26" s="527"/>
      <c r="O26" s="527"/>
      <c r="P26" s="527"/>
      <c r="Q26" s="528">
        <f>SUM(J26:P26)</f>
        <v>0</v>
      </c>
    </row>
    <row r="27" spans="1:17" ht="13.5" customHeight="1">
      <c r="A27" s="509"/>
      <c r="B27" s="510"/>
      <c r="C27" s="511"/>
      <c r="D27" s="512"/>
      <c r="E27" s="512"/>
      <c r="F27" s="512"/>
      <c r="G27" s="512"/>
      <c r="H27" s="512"/>
      <c r="I27" s="512"/>
      <c r="J27" s="512"/>
      <c r="K27" s="512"/>
      <c r="L27" s="512"/>
      <c r="M27" s="512"/>
      <c r="N27" s="512"/>
      <c r="O27" s="512"/>
      <c r="P27" s="512"/>
      <c r="Q27" s="513"/>
    </row>
    <row r="28" spans="1:17" s="517" customFormat="1" ht="19.5" customHeight="1">
      <c r="A28" s="514" t="s">
        <v>508</v>
      </c>
      <c r="B28" s="515"/>
      <c r="C28" s="515"/>
      <c r="D28" s="515"/>
      <c r="E28" s="515"/>
      <c r="F28" s="515"/>
      <c r="G28" s="515"/>
      <c r="H28" s="515"/>
      <c r="I28" s="515"/>
      <c r="J28" s="515"/>
      <c r="K28" s="515"/>
      <c r="L28" s="515"/>
      <c r="M28" s="515"/>
      <c r="N28" s="515"/>
      <c r="O28" s="515"/>
      <c r="P28" s="515"/>
      <c r="Q28" s="516"/>
    </row>
    <row r="29" spans="1:17" ht="13.5" customHeight="1">
      <c r="A29" s="509"/>
      <c r="B29" s="510"/>
      <c r="C29" s="511"/>
      <c r="D29" s="512"/>
      <c r="E29" s="512"/>
      <c r="F29" s="512"/>
      <c r="G29" s="512"/>
      <c r="H29" s="512"/>
      <c r="I29" s="512"/>
      <c r="J29" s="512"/>
      <c r="K29" s="512"/>
      <c r="L29" s="512"/>
      <c r="M29" s="512"/>
      <c r="N29" s="512"/>
      <c r="O29" s="512"/>
      <c r="P29" s="512"/>
      <c r="Q29" s="513"/>
    </row>
    <row r="30" spans="1:17" ht="36.75" customHeight="1">
      <c r="A30" s="518"/>
      <c r="B30" s="518"/>
      <c r="C30" s="519"/>
      <c r="D30" s="520">
        <f>D31+D37</f>
        <v>0</v>
      </c>
      <c r="E30" s="520">
        <f t="shared" ref="E30:P30" si="6">E31+E37</f>
        <v>0</v>
      </c>
      <c r="F30" s="520">
        <f t="shared" si="6"/>
        <v>0</v>
      </c>
      <c r="G30" s="520">
        <f t="shared" si="6"/>
        <v>0</v>
      </c>
      <c r="H30" s="520">
        <f t="shared" si="6"/>
        <v>0</v>
      </c>
      <c r="I30" s="520">
        <f t="shared" si="6"/>
        <v>0</v>
      </c>
      <c r="J30" s="520">
        <f t="shared" si="6"/>
        <v>0</v>
      </c>
      <c r="K30" s="520">
        <f t="shared" si="6"/>
        <v>0</v>
      </c>
      <c r="L30" s="520">
        <f t="shared" si="6"/>
        <v>0</v>
      </c>
      <c r="M30" s="520">
        <f t="shared" si="6"/>
        <v>0</v>
      </c>
      <c r="N30" s="520">
        <f t="shared" si="6"/>
        <v>0</v>
      </c>
      <c r="O30" s="520">
        <f t="shared" si="6"/>
        <v>0</v>
      </c>
      <c r="P30" s="520">
        <f t="shared" si="6"/>
        <v>0</v>
      </c>
      <c r="Q30" s="520">
        <f t="shared" ref="Q30:Q43" si="7">SUM(J30:P30)</f>
        <v>0</v>
      </c>
    </row>
    <row r="31" spans="1:17" s="517" customFormat="1" ht="20.100000000000001" customHeight="1">
      <c r="A31" s="521" t="s">
        <v>500</v>
      </c>
      <c r="B31" s="522" t="s">
        <v>166</v>
      </c>
      <c r="C31" s="523" t="s">
        <v>166</v>
      </c>
      <c r="D31" s="520">
        <f t="shared" ref="D31:D43" si="8">SUM(E31:P31)</f>
        <v>0</v>
      </c>
      <c r="E31" s="520">
        <f t="shared" ref="E31:P31" si="9">SUM(E32:E36)</f>
        <v>0</v>
      </c>
      <c r="F31" s="520">
        <f t="shared" si="9"/>
        <v>0</v>
      </c>
      <c r="G31" s="520">
        <f t="shared" si="9"/>
        <v>0</v>
      </c>
      <c r="H31" s="520">
        <f t="shared" si="9"/>
        <v>0</v>
      </c>
      <c r="I31" s="520">
        <f t="shared" si="9"/>
        <v>0</v>
      </c>
      <c r="J31" s="520">
        <f t="shared" si="9"/>
        <v>0</v>
      </c>
      <c r="K31" s="520">
        <f t="shared" si="9"/>
        <v>0</v>
      </c>
      <c r="L31" s="520">
        <f t="shared" si="9"/>
        <v>0</v>
      </c>
      <c r="M31" s="520">
        <f t="shared" si="9"/>
        <v>0</v>
      </c>
      <c r="N31" s="520">
        <f t="shared" si="9"/>
        <v>0</v>
      </c>
      <c r="O31" s="520">
        <f t="shared" si="9"/>
        <v>0</v>
      </c>
      <c r="P31" s="520">
        <f t="shared" si="9"/>
        <v>0</v>
      </c>
      <c r="Q31" s="520">
        <f t="shared" si="7"/>
        <v>0</v>
      </c>
    </row>
    <row r="32" spans="1:17" ht="24.75" customHeight="1">
      <c r="A32" s="524" t="s">
        <v>501</v>
      </c>
      <c r="B32" s="525" t="s">
        <v>502</v>
      </c>
      <c r="C32" s="526" t="s">
        <v>166</v>
      </c>
      <c r="D32" s="520">
        <f t="shared" si="8"/>
        <v>0</v>
      </c>
      <c r="E32" s="527"/>
      <c r="F32" s="527"/>
      <c r="G32" s="527"/>
      <c r="H32" s="527"/>
      <c r="I32" s="527"/>
      <c r="J32" s="527"/>
      <c r="K32" s="527"/>
      <c r="L32" s="527"/>
      <c r="M32" s="527"/>
      <c r="N32" s="527"/>
      <c r="O32" s="527"/>
      <c r="P32" s="527"/>
      <c r="Q32" s="528">
        <f t="shared" si="7"/>
        <v>0</v>
      </c>
    </row>
    <row r="33" spans="1:17" ht="24.75" customHeight="1">
      <c r="A33" s="529"/>
      <c r="B33" s="525" t="s">
        <v>503</v>
      </c>
      <c r="C33" s="526" t="s">
        <v>166</v>
      </c>
      <c r="D33" s="520">
        <f t="shared" si="8"/>
        <v>0</v>
      </c>
      <c r="E33" s="527"/>
      <c r="F33" s="527"/>
      <c r="G33" s="527"/>
      <c r="H33" s="527"/>
      <c r="I33" s="527"/>
      <c r="J33" s="527"/>
      <c r="K33" s="527"/>
      <c r="L33" s="527"/>
      <c r="M33" s="527"/>
      <c r="N33" s="527"/>
      <c r="O33" s="527"/>
      <c r="P33" s="527"/>
      <c r="Q33" s="528">
        <f t="shared" si="7"/>
        <v>0</v>
      </c>
    </row>
    <row r="34" spans="1:17" ht="24.75" customHeight="1">
      <c r="A34" s="529"/>
      <c r="B34" s="525" t="s">
        <v>504</v>
      </c>
      <c r="C34" s="526" t="s">
        <v>166</v>
      </c>
      <c r="D34" s="520">
        <f t="shared" si="8"/>
        <v>0</v>
      </c>
      <c r="E34" s="527"/>
      <c r="F34" s="527"/>
      <c r="G34" s="527"/>
      <c r="H34" s="527"/>
      <c r="I34" s="527"/>
      <c r="J34" s="527"/>
      <c r="K34" s="527"/>
      <c r="L34" s="527"/>
      <c r="M34" s="527"/>
      <c r="N34" s="527"/>
      <c r="O34" s="527"/>
      <c r="P34" s="527"/>
      <c r="Q34" s="528">
        <f t="shared" si="7"/>
        <v>0</v>
      </c>
    </row>
    <row r="35" spans="1:17" ht="24.75" customHeight="1">
      <c r="A35" s="529"/>
      <c r="B35" s="525" t="s">
        <v>505</v>
      </c>
      <c r="C35" s="526" t="s">
        <v>166</v>
      </c>
      <c r="D35" s="520">
        <f t="shared" si="8"/>
        <v>0</v>
      </c>
      <c r="E35" s="527"/>
      <c r="F35" s="527"/>
      <c r="G35" s="527"/>
      <c r="H35" s="527"/>
      <c r="I35" s="527"/>
      <c r="J35" s="527"/>
      <c r="K35" s="527"/>
      <c r="L35" s="527"/>
      <c r="M35" s="527"/>
      <c r="N35" s="527"/>
      <c r="O35" s="527"/>
      <c r="P35" s="527"/>
      <c r="Q35" s="528">
        <f t="shared" si="7"/>
        <v>0</v>
      </c>
    </row>
    <row r="36" spans="1:17" ht="24.75" customHeight="1">
      <c r="A36" s="530"/>
      <c r="B36" s="525" t="s">
        <v>506</v>
      </c>
      <c r="C36" s="526" t="s">
        <v>166</v>
      </c>
      <c r="D36" s="520">
        <f t="shared" si="8"/>
        <v>0</v>
      </c>
      <c r="E36" s="527"/>
      <c r="F36" s="527"/>
      <c r="G36" s="527"/>
      <c r="H36" s="527"/>
      <c r="I36" s="527"/>
      <c r="J36" s="527"/>
      <c r="K36" s="527"/>
      <c r="L36" s="527"/>
      <c r="M36" s="527"/>
      <c r="N36" s="527"/>
      <c r="O36" s="527"/>
      <c r="P36" s="527"/>
      <c r="Q36" s="528">
        <f t="shared" si="7"/>
        <v>0</v>
      </c>
    </row>
    <row r="37" spans="1:17" s="517" customFormat="1" ht="20.100000000000001" customHeight="1">
      <c r="A37" s="521" t="s">
        <v>817</v>
      </c>
      <c r="B37" s="522" t="s">
        <v>166</v>
      </c>
      <c r="C37" s="523" t="s">
        <v>166</v>
      </c>
      <c r="D37" s="520">
        <f t="shared" si="8"/>
        <v>0</v>
      </c>
      <c r="E37" s="520">
        <f t="shared" ref="E37:P37" si="10">SUM(E39:E43)</f>
        <v>0</v>
      </c>
      <c r="F37" s="520">
        <f t="shared" si="10"/>
        <v>0</v>
      </c>
      <c r="G37" s="520">
        <f t="shared" si="10"/>
        <v>0</v>
      </c>
      <c r="H37" s="520">
        <f t="shared" si="10"/>
        <v>0</v>
      </c>
      <c r="I37" s="520">
        <f t="shared" si="10"/>
        <v>0</v>
      </c>
      <c r="J37" s="520">
        <f t="shared" si="10"/>
        <v>0</v>
      </c>
      <c r="K37" s="520">
        <f t="shared" si="10"/>
        <v>0</v>
      </c>
      <c r="L37" s="520">
        <f t="shared" si="10"/>
        <v>0</v>
      </c>
      <c r="M37" s="520">
        <f t="shared" si="10"/>
        <v>0</v>
      </c>
      <c r="N37" s="520">
        <f t="shared" si="10"/>
        <v>0</v>
      </c>
      <c r="O37" s="520">
        <f t="shared" si="10"/>
        <v>0</v>
      </c>
      <c r="P37" s="520">
        <f t="shared" si="10"/>
        <v>0</v>
      </c>
      <c r="Q37" s="520">
        <f t="shared" si="7"/>
        <v>0</v>
      </c>
    </row>
    <row r="38" spans="1:17" s="508" customFormat="1" ht="27" customHeight="1">
      <c r="A38" s="531" t="s">
        <v>662</v>
      </c>
      <c r="B38" s="532" t="s">
        <v>166</v>
      </c>
      <c r="C38" s="533" t="s">
        <v>166</v>
      </c>
      <c r="D38" s="534">
        <f t="shared" si="8"/>
        <v>0</v>
      </c>
      <c r="E38" s="535"/>
      <c r="F38" s="535"/>
      <c r="G38" s="535"/>
      <c r="H38" s="535"/>
      <c r="I38" s="535"/>
      <c r="J38" s="535"/>
      <c r="K38" s="535"/>
      <c r="L38" s="535"/>
      <c r="M38" s="535"/>
      <c r="N38" s="535"/>
      <c r="O38" s="535"/>
      <c r="P38" s="535"/>
      <c r="Q38" s="528">
        <f t="shared" si="7"/>
        <v>0</v>
      </c>
    </row>
    <row r="39" spans="1:17" ht="24.75" customHeight="1">
      <c r="A39" s="524" t="s">
        <v>826</v>
      </c>
      <c r="B39" s="525" t="s">
        <v>502</v>
      </c>
      <c r="C39" s="526" t="s">
        <v>166</v>
      </c>
      <c r="D39" s="520">
        <f>SUM(E39:P39)</f>
        <v>0</v>
      </c>
      <c r="E39" s="527"/>
      <c r="F39" s="527"/>
      <c r="G39" s="527"/>
      <c r="H39" s="527"/>
      <c r="I39" s="527"/>
      <c r="J39" s="527"/>
      <c r="K39" s="527"/>
      <c r="L39" s="527"/>
      <c r="M39" s="527"/>
      <c r="N39" s="527"/>
      <c r="O39" s="527"/>
      <c r="P39" s="527"/>
      <c r="Q39" s="528">
        <f t="shared" si="7"/>
        <v>0</v>
      </c>
    </row>
    <row r="40" spans="1:17" ht="24.75" customHeight="1">
      <c r="A40" s="529"/>
      <c r="B40" s="525" t="s">
        <v>503</v>
      </c>
      <c r="C40" s="526" t="s">
        <v>166</v>
      </c>
      <c r="D40" s="520">
        <f t="shared" si="8"/>
        <v>0</v>
      </c>
      <c r="E40" s="527"/>
      <c r="F40" s="527"/>
      <c r="G40" s="527"/>
      <c r="H40" s="527"/>
      <c r="I40" s="527"/>
      <c r="J40" s="527"/>
      <c r="K40" s="527"/>
      <c r="L40" s="527"/>
      <c r="M40" s="527"/>
      <c r="N40" s="527"/>
      <c r="O40" s="527"/>
      <c r="P40" s="527"/>
      <c r="Q40" s="528">
        <f t="shared" si="7"/>
        <v>0</v>
      </c>
    </row>
    <row r="41" spans="1:17" ht="24.75" customHeight="1">
      <c r="A41" s="529"/>
      <c r="B41" s="525" t="s">
        <v>504</v>
      </c>
      <c r="C41" s="526" t="s">
        <v>166</v>
      </c>
      <c r="D41" s="520">
        <f t="shared" si="8"/>
        <v>0</v>
      </c>
      <c r="E41" s="527"/>
      <c r="F41" s="527"/>
      <c r="G41" s="527"/>
      <c r="H41" s="527"/>
      <c r="I41" s="527"/>
      <c r="J41" s="527"/>
      <c r="K41" s="527"/>
      <c r="L41" s="527"/>
      <c r="M41" s="527"/>
      <c r="N41" s="527"/>
      <c r="O41" s="527"/>
      <c r="P41" s="527"/>
      <c r="Q41" s="528">
        <f t="shared" si="7"/>
        <v>0</v>
      </c>
    </row>
    <row r="42" spans="1:17" ht="24.75" customHeight="1">
      <c r="A42" s="529"/>
      <c r="B42" s="525" t="s">
        <v>505</v>
      </c>
      <c r="C42" s="526" t="s">
        <v>166</v>
      </c>
      <c r="D42" s="520">
        <f t="shared" si="8"/>
        <v>0</v>
      </c>
      <c r="E42" s="527"/>
      <c r="F42" s="527"/>
      <c r="G42" s="527"/>
      <c r="H42" s="527"/>
      <c r="I42" s="527"/>
      <c r="J42" s="527"/>
      <c r="K42" s="527"/>
      <c r="L42" s="527"/>
      <c r="M42" s="527"/>
      <c r="N42" s="527"/>
      <c r="O42" s="527"/>
      <c r="P42" s="527"/>
      <c r="Q42" s="528">
        <f t="shared" si="7"/>
        <v>0</v>
      </c>
    </row>
    <row r="43" spans="1:17" ht="24.75" customHeight="1">
      <c r="A43" s="530"/>
      <c r="B43" s="525" t="s">
        <v>506</v>
      </c>
      <c r="C43" s="526" t="s">
        <v>166</v>
      </c>
      <c r="D43" s="520">
        <f t="shared" si="8"/>
        <v>0</v>
      </c>
      <c r="E43" s="527"/>
      <c r="F43" s="527"/>
      <c r="G43" s="527"/>
      <c r="H43" s="527"/>
      <c r="I43" s="527"/>
      <c r="J43" s="527"/>
      <c r="K43" s="527"/>
      <c r="L43" s="527"/>
      <c r="M43" s="527"/>
      <c r="N43" s="527"/>
      <c r="O43" s="527"/>
      <c r="P43" s="527"/>
      <c r="Q43" s="528">
        <f t="shared" si="7"/>
        <v>0</v>
      </c>
    </row>
    <row r="44" spans="1:17" ht="13.5" customHeight="1">
      <c r="A44" s="536"/>
      <c r="B44" s="537"/>
      <c r="C44" s="538"/>
      <c r="D44" s="539"/>
      <c r="E44" s="539"/>
      <c r="F44" s="539"/>
      <c r="G44" s="539"/>
      <c r="H44" s="539"/>
      <c r="I44" s="539"/>
      <c r="J44" s="539"/>
      <c r="K44" s="539"/>
      <c r="L44" s="539"/>
      <c r="M44" s="539"/>
      <c r="N44" s="539"/>
      <c r="O44" s="539"/>
      <c r="P44" s="539"/>
      <c r="Q44" s="513"/>
    </row>
    <row r="45" spans="1:17" s="543" customFormat="1" ht="18.75" customHeight="1">
      <c r="A45" s="540" t="s">
        <v>509</v>
      </c>
      <c r="B45" s="540"/>
      <c r="C45" s="541"/>
      <c r="D45" s="542">
        <f>D30-D13</f>
        <v>0</v>
      </c>
      <c r="E45" s="542">
        <f t="shared" ref="D45:Q46" si="11">E30-E13</f>
        <v>0</v>
      </c>
      <c r="F45" s="542">
        <f t="shared" si="11"/>
        <v>0</v>
      </c>
      <c r="G45" s="542">
        <f t="shared" si="11"/>
        <v>0</v>
      </c>
      <c r="H45" s="542">
        <f t="shared" si="11"/>
        <v>0</v>
      </c>
      <c r="I45" s="542">
        <f t="shared" si="11"/>
        <v>0</v>
      </c>
      <c r="J45" s="542">
        <f t="shared" si="11"/>
        <v>0</v>
      </c>
      <c r="K45" s="542">
        <f t="shared" si="11"/>
        <v>0</v>
      </c>
      <c r="L45" s="542">
        <f t="shared" si="11"/>
        <v>0</v>
      </c>
      <c r="M45" s="542">
        <f t="shared" si="11"/>
        <v>0</v>
      </c>
      <c r="N45" s="542">
        <f t="shared" si="11"/>
        <v>0</v>
      </c>
      <c r="O45" s="542">
        <f>O30-O13</f>
        <v>0</v>
      </c>
      <c r="P45" s="542">
        <f>P30-P13</f>
        <v>0</v>
      </c>
      <c r="Q45" s="542">
        <f>Q30-Q13</f>
        <v>0</v>
      </c>
    </row>
    <row r="46" spans="1:17" s="543" customFormat="1" ht="18.75" customHeight="1">
      <c r="A46" s="540" t="s">
        <v>99</v>
      </c>
      <c r="B46" s="540"/>
      <c r="C46" s="541"/>
      <c r="D46" s="542">
        <f t="shared" si="11"/>
        <v>0</v>
      </c>
      <c r="E46" s="542">
        <f t="shared" si="11"/>
        <v>0</v>
      </c>
      <c r="F46" s="542">
        <f t="shared" si="11"/>
        <v>0</v>
      </c>
      <c r="G46" s="542">
        <f t="shared" si="11"/>
        <v>0</v>
      </c>
      <c r="H46" s="542">
        <f t="shared" si="11"/>
        <v>0</v>
      </c>
      <c r="I46" s="542">
        <f t="shared" si="11"/>
        <v>0</v>
      </c>
      <c r="J46" s="542">
        <f t="shared" si="11"/>
        <v>0</v>
      </c>
      <c r="K46" s="542">
        <f t="shared" si="11"/>
        <v>0</v>
      </c>
      <c r="L46" s="542">
        <f t="shared" si="11"/>
        <v>0</v>
      </c>
      <c r="M46" s="542">
        <f t="shared" si="11"/>
        <v>0</v>
      </c>
      <c r="N46" s="542">
        <f t="shared" si="11"/>
        <v>0</v>
      </c>
      <c r="O46" s="542">
        <f>O31-O14</f>
        <v>0</v>
      </c>
      <c r="P46" s="542">
        <f>P31-P14</f>
        <v>0</v>
      </c>
      <c r="Q46" s="542">
        <f t="shared" si="11"/>
        <v>0</v>
      </c>
    </row>
    <row r="47" spans="1:17" s="543" customFormat="1" ht="18.75" customHeight="1">
      <c r="A47" s="540" t="s">
        <v>818</v>
      </c>
      <c r="B47" s="540"/>
      <c r="C47" s="541"/>
      <c r="D47" s="542">
        <f t="shared" ref="D47:N47" si="12">D37-D20</f>
        <v>0</v>
      </c>
      <c r="E47" s="542">
        <f t="shared" si="12"/>
        <v>0</v>
      </c>
      <c r="F47" s="542">
        <f t="shared" si="12"/>
        <v>0</v>
      </c>
      <c r="G47" s="542">
        <f t="shared" si="12"/>
        <v>0</v>
      </c>
      <c r="H47" s="542">
        <f t="shared" si="12"/>
        <v>0</v>
      </c>
      <c r="I47" s="542">
        <f t="shared" si="12"/>
        <v>0</v>
      </c>
      <c r="J47" s="542">
        <f>J37-J20</f>
        <v>0</v>
      </c>
      <c r="K47" s="542">
        <f t="shared" si="12"/>
        <v>0</v>
      </c>
      <c r="L47" s="542">
        <f t="shared" si="12"/>
        <v>0</v>
      </c>
      <c r="M47" s="542">
        <f t="shared" si="12"/>
        <v>0</v>
      </c>
      <c r="N47" s="542">
        <f t="shared" si="12"/>
        <v>0</v>
      </c>
      <c r="O47" s="542">
        <f>O37-O20</f>
        <v>0</v>
      </c>
      <c r="P47" s="542">
        <f>P37-P20</f>
        <v>0</v>
      </c>
      <c r="Q47" s="542">
        <f>Q37-Q20</f>
        <v>0</v>
      </c>
    </row>
    <row r="48" spans="1:17" ht="9" customHeight="1">
      <c r="A48" s="544"/>
      <c r="B48" s="544"/>
      <c r="C48" s="545"/>
      <c r="D48" s="546"/>
      <c r="E48" s="546"/>
      <c r="F48" s="546"/>
      <c r="G48" s="546"/>
      <c r="H48" s="546"/>
      <c r="I48" s="546"/>
      <c r="J48" s="546"/>
      <c r="K48" s="546"/>
      <c r="L48" s="546"/>
      <c r="M48" s="546"/>
      <c r="N48" s="546"/>
      <c r="O48" s="546"/>
      <c r="P48" s="546"/>
      <c r="Q48" s="546"/>
    </row>
    <row r="49" spans="1:18" ht="18" customHeight="1">
      <c r="A49" s="535"/>
      <c r="B49" s="1268" t="s">
        <v>510</v>
      </c>
      <c r="C49" s="1269"/>
      <c r="D49" s="1269"/>
      <c r="E49" s="1269"/>
      <c r="F49" s="546"/>
      <c r="G49" s="546"/>
      <c r="H49" s="546"/>
      <c r="I49" s="546"/>
      <c r="J49" s="546"/>
      <c r="K49" s="546"/>
      <c r="L49" s="546"/>
      <c r="M49" s="546"/>
      <c r="N49" s="546"/>
      <c r="O49" s="546"/>
      <c r="P49" s="546"/>
      <c r="Q49" s="546"/>
    </row>
    <row r="50" spans="1:18" ht="18" customHeight="1">
      <c r="A50" s="547"/>
      <c r="B50" s="1270" t="s">
        <v>511</v>
      </c>
      <c r="C50" s="1271"/>
      <c r="D50" s="1271"/>
      <c r="E50" s="1271"/>
      <c r="F50" s="1271"/>
      <c r="G50" s="1271"/>
      <c r="H50" s="1271"/>
      <c r="I50" s="546"/>
      <c r="J50" s="546"/>
      <c r="K50" s="546"/>
      <c r="L50" s="546"/>
      <c r="M50" s="546"/>
      <c r="N50" s="546"/>
      <c r="O50" s="546"/>
      <c r="P50" s="546"/>
      <c r="Q50" s="546"/>
    </row>
    <row r="51" spans="1:18" s="550" customFormat="1" ht="23.25" customHeight="1">
      <c r="A51" s="1256" t="s">
        <v>512</v>
      </c>
      <c r="B51" s="1257"/>
      <c r="C51" s="1257"/>
      <c r="D51" s="1257"/>
      <c r="E51" s="1257"/>
      <c r="F51" s="1257"/>
      <c r="G51" s="1257"/>
      <c r="H51" s="1257"/>
      <c r="I51" s="1257"/>
      <c r="J51" s="1257"/>
      <c r="K51" s="1257"/>
      <c r="L51" s="1257"/>
      <c r="M51" s="1257"/>
      <c r="N51" s="1257"/>
      <c r="O51" s="1257"/>
      <c r="P51" s="1257"/>
      <c r="Q51" s="1258"/>
      <c r="R51" s="549"/>
    </row>
    <row r="52" spans="1:18" s="148" customFormat="1" ht="16.5" customHeight="1">
      <c r="A52" s="1259"/>
      <c r="B52" s="1260"/>
      <c r="C52" s="1260"/>
      <c r="D52" s="1260"/>
      <c r="E52" s="1260"/>
      <c r="F52" s="1260"/>
      <c r="G52" s="1260"/>
      <c r="H52" s="1260"/>
      <c r="I52" s="1260"/>
      <c r="J52" s="1260"/>
      <c r="K52" s="1260"/>
      <c r="L52" s="1260"/>
      <c r="M52" s="1260"/>
      <c r="N52" s="1260"/>
      <c r="O52" s="1260"/>
      <c r="P52" s="1260"/>
      <c r="Q52" s="1261"/>
      <c r="R52" s="549"/>
    </row>
    <row r="53" spans="1:18" s="234" customFormat="1" ht="15" customHeight="1">
      <c r="A53" s="1256" t="s">
        <v>513</v>
      </c>
      <c r="B53" s="1257"/>
      <c r="C53" s="1257"/>
      <c r="D53" s="1257"/>
      <c r="E53" s="1257"/>
      <c r="F53" s="1257"/>
      <c r="G53" s="1257"/>
      <c r="H53" s="1257"/>
      <c r="I53" s="1257"/>
      <c r="J53" s="1257"/>
      <c r="K53" s="1257"/>
      <c r="L53" s="1257"/>
      <c r="M53" s="1257"/>
      <c r="N53" s="1257"/>
      <c r="O53" s="1257"/>
      <c r="P53" s="1257"/>
      <c r="Q53" s="1258"/>
      <c r="R53" s="551"/>
    </row>
    <row r="54" spans="1:18" s="234" customFormat="1" ht="25.5" customHeight="1">
      <c r="A54" s="1259"/>
      <c r="B54" s="1260"/>
      <c r="C54" s="1260"/>
      <c r="D54" s="1260"/>
      <c r="E54" s="1260"/>
      <c r="F54" s="1260"/>
      <c r="G54" s="1260"/>
      <c r="H54" s="1260"/>
      <c r="I54" s="1260"/>
      <c r="J54" s="1260"/>
      <c r="K54" s="1260"/>
      <c r="L54" s="1260"/>
      <c r="M54" s="1260"/>
      <c r="N54" s="1260"/>
      <c r="O54" s="1260"/>
      <c r="P54" s="1260"/>
      <c r="Q54" s="1261"/>
      <c r="R54" s="551"/>
    </row>
    <row r="55" spans="1:18" s="234" customFormat="1" ht="20.25" customHeight="1">
      <c r="A55" s="551"/>
      <c r="B55" s="552" t="s">
        <v>514</v>
      </c>
      <c r="C55" s="551"/>
      <c r="D55" s="551"/>
      <c r="E55" s="1262" t="s">
        <v>515</v>
      </c>
      <c r="F55" s="1262"/>
      <c r="G55" s="1262"/>
      <c r="H55" s="551"/>
      <c r="I55" s="551"/>
      <c r="J55" s="551"/>
      <c r="K55" s="551"/>
      <c r="L55" s="551"/>
      <c r="M55" s="551"/>
      <c r="N55" s="551"/>
      <c r="O55" s="551"/>
      <c r="P55" s="551"/>
      <c r="Q55" s="551"/>
    </row>
    <row r="56" spans="1:18" s="234" customFormat="1" ht="10.5" customHeight="1">
      <c r="A56" s="549"/>
      <c r="C56" s="551"/>
      <c r="D56" s="551"/>
      <c r="H56" s="552"/>
      <c r="I56" s="551"/>
      <c r="J56" s="551"/>
      <c r="K56" s="551"/>
      <c r="L56" s="551"/>
      <c r="M56" s="551"/>
      <c r="N56" s="551"/>
      <c r="O56" s="551"/>
      <c r="P56" s="551"/>
      <c r="Q56" s="551"/>
    </row>
    <row r="57" spans="1:18" s="234" customFormat="1" ht="16.5" customHeight="1">
      <c r="A57" s="236"/>
      <c r="B57" s="236" t="s">
        <v>182</v>
      </c>
      <c r="C57" s="236"/>
      <c r="D57" s="236"/>
      <c r="E57" s="236"/>
      <c r="F57" s="236" t="s">
        <v>183</v>
      </c>
      <c r="G57" s="236"/>
      <c r="H57" s="236"/>
      <c r="I57" s="236"/>
      <c r="J57" s="236"/>
    </row>
    <row r="58" spans="1:18" s="234" customFormat="1" ht="17.25" customHeight="1">
      <c r="A58" s="236"/>
      <c r="B58" s="722" t="s">
        <v>645</v>
      </c>
      <c r="C58" s="236"/>
      <c r="D58" s="236"/>
      <c r="E58" s="236"/>
      <c r="F58" s="722" t="s">
        <v>645</v>
      </c>
      <c r="G58" s="236"/>
      <c r="H58" s="236"/>
      <c r="I58" s="236"/>
      <c r="J58" s="236"/>
    </row>
    <row r="59" spans="1:18" s="234" customFormat="1" ht="17.25" customHeight="1">
      <c r="A59" s="687" t="s">
        <v>646</v>
      </c>
      <c r="B59" s="439"/>
      <c r="C59" s="553"/>
      <c r="D59" s="553"/>
      <c r="E59" s="553"/>
      <c r="F59" s="439"/>
      <c r="G59" s="553"/>
      <c r="H59" s="236"/>
      <c r="I59" s="236"/>
      <c r="J59" s="236"/>
    </row>
    <row r="60" spans="1:18" s="234" customFormat="1" ht="17.25" customHeight="1">
      <c r="A60" s="81" t="s">
        <v>665</v>
      </c>
      <c r="B60" s="437"/>
      <c r="C60" s="236"/>
      <c r="D60" s="723"/>
      <c r="E60" s="723"/>
      <c r="F60" s="724"/>
      <c r="G60" s="723"/>
      <c r="H60" s="236"/>
      <c r="I60" s="236"/>
      <c r="J60" s="236"/>
    </row>
    <row r="61" spans="1:18" s="234" customFormat="1" ht="8.25" customHeight="1">
      <c r="A61" s="236"/>
      <c r="B61" s="156"/>
      <c r="C61" s="156"/>
      <c r="D61" s="156"/>
      <c r="E61" s="156"/>
      <c r="F61" s="156"/>
      <c r="G61" s="156"/>
      <c r="H61" s="156"/>
      <c r="I61" s="156"/>
      <c r="J61" s="156"/>
    </row>
    <row r="62" spans="1:18" s="234" customFormat="1" ht="15.75" customHeight="1">
      <c r="A62" s="236"/>
      <c r="B62" s="552" t="s">
        <v>184</v>
      </c>
      <c r="C62" s="236"/>
      <c r="D62" s="236"/>
      <c r="E62" s="236"/>
      <c r="F62" s="552"/>
      <c r="G62" s="236"/>
      <c r="H62" s="236"/>
      <c r="I62" s="236"/>
      <c r="J62" s="236"/>
    </row>
    <row r="63" spans="1:18" s="234" customFormat="1" ht="13.5" customHeight="1"/>
    <row r="64" spans="1:18" s="148" customFormat="1" ht="15" customHeight="1">
      <c r="A64" s="234"/>
      <c r="B64" s="234" t="s">
        <v>185</v>
      </c>
      <c r="C64" s="234"/>
      <c r="D64" s="234"/>
      <c r="E64" s="234"/>
      <c r="F64" s="234"/>
      <c r="G64" s="234"/>
      <c r="H64" s="234"/>
      <c r="I64" s="234"/>
      <c r="J64" s="234"/>
    </row>
    <row r="65" spans="1:17" s="148" customFormat="1" ht="13.5" customHeight="1">
      <c r="A65" s="234"/>
      <c r="B65" s="722" t="s">
        <v>624</v>
      </c>
      <c r="C65" s="234"/>
      <c r="D65" s="234"/>
      <c r="E65" s="234"/>
      <c r="F65" s="437"/>
      <c r="G65" s="234"/>
      <c r="H65" s="234"/>
      <c r="I65" s="234"/>
      <c r="J65" s="234"/>
    </row>
    <row r="66" spans="1:17" ht="18.75" customHeight="1">
      <c r="A66" s="555"/>
      <c r="B66" s="555"/>
      <c r="D66" s="546"/>
      <c r="E66" s="546"/>
      <c r="F66" s="546"/>
      <c r="G66" s="546"/>
      <c r="H66" s="546"/>
      <c r="I66" s="546"/>
      <c r="J66" s="546"/>
      <c r="K66" s="546"/>
      <c r="L66" s="546"/>
      <c r="M66" s="546"/>
      <c r="N66" s="546"/>
      <c r="O66" s="546"/>
      <c r="P66" s="546"/>
      <c r="Q66" s="546"/>
    </row>
  </sheetData>
  <sheetProtection formatRows="0" insertColumns="0"/>
  <mergeCells count="18">
    <mergeCell ref="A53:Q54"/>
    <mergeCell ref="E55:G55"/>
    <mergeCell ref="J7:P7"/>
    <mergeCell ref="Q7:Q8"/>
    <mergeCell ref="A11:B11"/>
    <mergeCell ref="B49:E49"/>
    <mergeCell ref="A51:Q52"/>
    <mergeCell ref="A7:A8"/>
    <mergeCell ref="B7:B8"/>
    <mergeCell ref="C7:C8"/>
    <mergeCell ref="D7:D8"/>
    <mergeCell ref="E7:I7"/>
    <mergeCell ref="B50:H50"/>
    <mergeCell ref="O1:Q1"/>
    <mergeCell ref="A2:Q2"/>
    <mergeCell ref="A3:Q3"/>
    <mergeCell ref="A4:Q4"/>
    <mergeCell ref="A5:Q5"/>
  </mergeCells>
  <pageMargins left="0.62992125984251968" right="0.62992125984251968" top="0.39370078740157483" bottom="0.39370078740157483" header="0.31496062992125984" footer="0.31496062992125984"/>
  <pageSetup paperSize="9" scale="4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K75"/>
  <sheetViews>
    <sheetView view="pageBreakPreview" zoomScaleNormal="100" zoomScaleSheetLayoutView="100" workbookViewId="0">
      <selection activeCell="A47" sqref="A47"/>
    </sheetView>
  </sheetViews>
  <sheetFormatPr defaultRowHeight="18.75" customHeight="1"/>
  <cols>
    <col min="1" max="1" width="41.85546875" style="502" customWidth="1"/>
    <col min="2" max="2" width="29.42578125" style="502" customWidth="1"/>
    <col min="3" max="3" width="17.140625" style="502" customWidth="1"/>
    <col min="4" max="17" width="15.7109375" style="502" customWidth="1"/>
    <col min="18" max="18" width="12.5703125" style="502" customWidth="1"/>
    <col min="19" max="19" width="13" style="502" customWidth="1"/>
    <col min="20" max="20" width="12.140625" style="502" customWidth="1"/>
    <col min="21" max="21" width="12.85546875" style="502" customWidth="1"/>
    <col min="22" max="27" width="9.140625" style="502" customWidth="1"/>
    <col min="28" max="28" width="12.28515625" style="502" customWidth="1"/>
    <col min="29" max="256" width="9.140625" style="502"/>
    <col min="257" max="257" width="41.85546875" style="502" customWidth="1"/>
    <col min="258" max="258" width="29.42578125" style="502" customWidth="1"/>
    <col min="259" max="259" width="17.140625" style="502" customWidth="1"/>
    <col min="260" max="273" width="15.7109375" style="502" customWidth="1"/>
    <col min="274" max="274" width="12.5703125" style="502" customWidth="1"/>
    <col min="275" max="275" width="13" style="502" customWidth="1"/>
    <col min="276" max="276" width="12.140625" style="502" customWidth="1"/>
    <col min="277" max="277" width="12.85546875" style="502" customWidth="1"/>
    <col min="278" max="283" width="9.140625" style="502"/>
    <col min="284" max="284" width="12.28515625" style="502" customWidth="1"/>
    <col min="285" max="512" width="9.140625" style="502"/>
    <col min="513" max="513" width="41.85546875" style="502" customWidth="1"/>
    <col min="514" max="514" width="29.42578125" style="502" customWidth="1"/>
    <col min="515" max="515" width="17.140625" style="502" customWidth="1"/>
    <col min="516" max="529" width="15.7109375" style="502" customWidth="1"/>
    <col min="530" max="530" width="12.5703125" style="502" customWidth="1"/>
    <col min="531" max="531" width="13" style="502" customWidth="1"/>
    <col min="532" max="532" width="12.140625" style="502" customWidth="1"/>
    <col min="533" max="533" width="12.85546875" style="502" customWidth="1"/>
    <col min="534" max="539" width="9.140625" style="502"/>
    <col min="540" max="540" width="12.28515625" style="502" customWidth="1"/>
    <col min="541" max="768" width="9.140625" style="502"/>
    <col min="769" max="769" width="41.85546875" style="502" customWidth="1"/>
    <col min="770" max="770" width="29.42578125" style="502" customWidth="1"/>
    <col min="771" max="771" width="17.140625" style="502" customWidth="1"/>
    <col min="772" max="785" width="15.7109375" style="502" customWidth="1"/>
    <col min="786" max="786" width="12.5703125" style="502" customWidth="1"/>
    <col min="787" max="787" width="13" style="502" customWidth="1"/>
    <col min="788" max="788" width="12.140625" style="502" customWidth="1"/>
    <col min="789" max="789" width="12.85546875" style="502" customWidth="1"/>
    <col min="790" max="795" width="9.140625" style="502"/>
    <col min="796" max="796" width="12.28515625" style="502" customWidth="1"/>
    <col min="797" max="1024" width="9.140625" style="502"/>
    <col min="1025" max="1025" width="41.85546875" style="502" customWidth="1"/>
    <col min="1026" max="1026" width="29.42578125" style="502" customWidth="1"/>
    <col min="1027" max="1027" width="17.140625" style="502" customWidth="1"/>
    <col min="1028" max="1041" width="15.7109375" style="502" customWidth="1"/>
    <col min="1042" max="1042" width="12.5703125" style="502" customWidth="1"/>
    <col min="1043" max="1043" width="13" style="502" customWidth="1"/>
    <col min="1044" max="1044" width="12.140625" style="502" customWidth="1"/>
    <col min="1045" max="1045" width="12.85546875" style="502" customWidth="1"/>
    <col min="1046" max="1051" width="9.140625" style="502"/>
    <col min="1052" max="1052" width="12.28515625" style="502" customWidth="1"/>
    <col min="1053" max="1280" width="9.140625" style="502"/>
    <col min="1281" max="1281" width="41.85546875" style="502" customWidth="1"/>
    <col min="1282" max="1282" width="29.42578125" style="502" customWidth="1"/>
    <col min="1283" max="1283" width="17.140625" style="502" customWidth="1"/>
    <col min="1284" max="1297" width="15.7109375" style="502" customWidth="1"/>
    <col min="1298" max="1298" width="12.5703125" style="502" customWidth="1"/>
    <col min="1299" max="1299" width="13" style="502" customWidth="1"/>
    <col min="1300" max="1300" width="12.140625" style="502" customWidth="1"/>
    <col min="1301" max="1301" width="12.85546875" style="502" customWidth="1"/>
    <col min="1302" max="1307" width="9.140625" style="502"/>
    <col min="1308" max="1308" width="12.28515625" style="502" customWidth="1"/>
    <col min="1309" max="1536" width="9.140625" style="502"/>
    <col min="1537" max="1537" width="41.85546875" style="502" customWidth="1"/>
    <col min="1538" max="1538" width="29.42578125" style="502" customWidth="1"/>
    <col min="1539" max="1539" width="17.140625" style="502" customWidth="1"/>
    <col min="1540" max="1553" width="15.7109375" style="502" customWidth="1"/>
    <col min="1554" max="1554" width="12.5703125" style="502" customWidth="1"/>
    <col min="1555" max="1555" width="13" style="502" customWidth="1"/>
    <col min="1556" max="1556" width="12.140625" style="502" customWidth="1"/>
    <col min="1557" max="1557" width="12.85546875" style="502" customWidth="1"/>
    <col min="1558" max="1563" width="9.140625" style="502"/>
    <col min="1564" max="1564" width="12.28515625" style="502" customWidth="1"/>
    <col min="1565" max="1792" width="9.140625" style="502"/>
    <col min="1793" max="1793" width="41.85546875" style="502" customWidth="1"/>
    <col min="1794" max="1794" width="29.42578125" style="502" customWidth="1"/>
    <col min="1795" max="1795" width="17.140625" style="502" customWidth="1"/>
    <col min="1796" max="1809" width="15.7109375" style="502" customWidth="1"/>
    <col min="1810" max="1810" width="12.5703125" style="502" customWidth="1"/>
    <col min="1811" max="1811" width="13" style="502" customWidth="1"/>
    <col min="1812" max="1812" width="12.140625" style="502" customWidth="1"/>
    <col min="1813" max="1813" width="12.85546875" style="502" customWidth="1"/>
    <col min="1814" max="1819" width="9.140625" style="502"/>
    <col min="1820" max="1820" width="12.28515625" style="502" customWidth="1"/>
    <col min="1821" max="2048" width="9.140625" style="502"/>
    <col min="2049" max="2049" width="41.85546875" style="502" customWidth="1"/>
    <col min="2050" max="2050" width="29.42578125" style="502" customWidth="1"/>
    <col min="2051" max="2051" width="17.140625" style="502" customWidth="1"/>
    <col min="2052" max="2065" width="15.7109375" style="502" customWidth="1"/>
    <col min="2066" max="2066" width="12.5703125" style="502" customWidth="1"/>
    <col min="2067" max="2067" width="13" style="502" customWidth="1"/>
    <col min="2068" max="2068" width="12.140625" style="502" customWidth="1"/>
    <col min="2069" max="2069" width="12.85546875" style="502" customWidth="1"/>
    <col min="2070" max="2075" width="9.140625" style="502"/>
    <col min="2076" max="2076" width="12.28515625" style="502" customWidth="1"/>
    <col min="2077" max="2304" width="9.140625" style="502"/>
    <col min="2305" max="2305" width="41.85546875" style="502" customWidth="1"/>
    <col min="2306" max="2306" width="29.42578125" style="502" customWidth="1"/>
    <col min="2307" max="2307" width="17.140625" style="502" customWidth="1"/>
    <col min="2308" max="2321" width="15.7109375" style="502" customWidth="1"/>
    <col min="2322" max="2322" width="12.5703125" style="502" customWidth="1"/>
    <col min="2323" max="2323" width="13" style="502" customWidth="1"/>
    <col min="2324" max="2324" width="12.140625" style="502" customWidth="1"/>
    <col min="2325" max="2325" width="12.85546875" style="502" customWidth="1"/>
    <col min="2326" max="2331" width="9.140625" style="502"/>
    <col min="2332" max="2332" width="12.28515625" style="502" customWidth="1"/>
    <col min="2333" max="2560" width="9.140625" style="502"/>
    <col min="2561" max="2561" width="41.85546875" style="502" customWidth="1"/>
    <col min="2562" max="2562" width="29.42578125" style="502" customWidth="1"/>
    <col min="2563" max="2563" width="17.140625" style="502" customWidth="1"/>
    <col min="2564" max="2577" width="15.7109375" style="502" customWidth="1"/>
    <col min="2578" max="2578" width="12.5703125" style="502" customWidth="1"/>
    <col min="2579" max="2579" width="13" style="502" customWidth="1"/>
    <col min="2580" max="2580" width="12.140625" style="502" customWidth="1"/>
    <col min="2581" max="2581" width="12.85546875" style="502" customWidth="1"/>
    <col min="2582" max="2587" width="9.140625" style="502"/>
    <col min="2588" max="2588" width="12.28515625" style="502" customWidth="1"/>
    <col min="2589" max="2816" width="9.140625" style="502"/>
    <col min="2817" max="2817" width="41.85546875" style="502" customWidth="1"/>
    <col min="2818" max="2818" width="29.42578125" style="502" customWidth="1"/>
    <col min="2819" max="2819" width="17.140625" style="502" customWidth="1"/>
    <col min="2820" max="2833" width="15.7109375" style="502" customWidth="1"/>
    <col min="2834" max="2834" width="12.5703125" style="502" customWidth="1"/>
    <col min="2835" max="2835" width="13" style="502" customWidth="1"/>
    <col min="2836" max="2836" width="12.140625" style="502" customWidth="1"/>
    <col min="2837" max="2837" width="12.85546875" style="502" customWidth="1"/>
    <col min="2838" max="2843" width="9.140625" style="502"/>
    <col min="2844" max="2844" width="12.28515625" style="502" customWidth="1"/>
    <col min="2845" max="3072" width="9.140625" style="502"/>
    <col min="3073" max="3073" width="41.85546875" style="502" customWidth="1"/>
    <col min="3074" max="3074" width="29.42578125" style="502" customWidth="1"/>
    <col min="3075" max="3075" width="17.140625" style="502" customWidth="1"/>
    <col min="3076" max="3089" width="15.7109375" style="502" customWidth="1"/>
    <col min="3090" max="3090" width="12.5703125" style="502" customWidth="1"/>
    <col min="3091" max="3091" width="13" style="502" customWidth="1"/>
    <col min="3092" max="3092" width="12.140625" style="502" customWidth="1"/>
    <col min="3093" max="3093" width="12.85546875" style="502" customWidth="1"/>
    <col min="3094" max="3099" width="9.140625" style="502"/>
    <col min="3100" max="3100" width="12.28515625" style="502" customWidth="1"/>
    <col min="3101" max="3328" width="9.140625" style="502"/>
    <col min="3329" max="3329" width="41.85546875" style="502" customWidth="1"/>
    <col min="3330" max="3330" width="29.42578125" style="502" customWidth="1"/>
    <col min="3331" max="3331" width="17.140625" style="502" customWidth="1"/>
    <col min="3332" max="3345" width="15.7109375" style="502" customWidth="1"/>
    <col min="3346" max="3346" width="12.5703125" style="502" customWidth="1"/>
    <col min="3347" max="3347" width="13" style="502" customWidth="1"/>
    <col min="3348" max="3348" width="12.140625" style="502" customWidth="1"/>
    <col min="3349" max="3349" width="12.85546875" style="502" customWidth="1"/>
    <col min="3350" max="3355" width="9.140625" style="502"/>
    <col min="3356" max="3356" width="12.28515625" style="502" customWidth="1"/>
    <col min="3357" max="3584" width="9.140625" style="502"/>
    <col min="3585" max="3585" width="41.85546875" style="502" customWidth="1"/>
    <col min="3586" max="3586" width="29.42578125" style="502" customWidth="1"/>
    <col min="3587" max="3587" width="17.140625" style="502" customWidth="1"/>
    <col min="3588" max="3601" width="15.7109375" style="502" customWidth="1"/>
    <col min="3602" max="3602" width="12.5703125" style="502" customWidth="1"/>
    <col min="3603" max="3603" width="13" style="502" customWidth="1"/>
    <col min="3604" max="3604" width="12.140625" style="502" customWidth="1"/>
    <col min="3605" max="3605" width="12.85546875" style="502" customWidth="1"/>
    <col min="3606" max="3611" width="9.140625" style="502"/>
    <col min="3612" max="3612" width="12.28515625" style="502" customWidth="1"/>
    <col min="3613" max="3840" width="9.140625" style="502"/>
    <col min="3841" max="3841" width="41.85546875" style="502" customWidth="1"/>
    <col min="3842" max="3842" width="29.42578125" style="502" customWidth="1"/>
    <col min="3843" max="3843" width="17.140625" style="502" customWidth="1"/>
    <col min="3844" max="3857" width="15.7109375" style="502" customWidth="1"/>
    <col min="3858" max="3858" width="12.5703125" style="502" customWidth="1"/>
    <col min="3859" max="3859" width="13" style="502" customWidth="1"/>
    <col min="3860" max="3860" width="12.140625" style="502" customWidth="1"/>
    <col min="3861" max="3861" width="12.85546875" style="502" customWidth="1"/>
    <col min="3862" max="3867" width="9.140625" style="502"/>
    <col min="3868" max="3868" width="12.28515625" style="502" customWidth="1"/>
    <col min="3869" max="4096" width="9.140625" style="502"/>
    <col min="4097" max="4097" width="41.85546875" style="502" customWidth="1"/>
    <col min="4098" max="4098" width="29.42578125" style="502" customWidth="1"/>
    <col min="4099" max="4099" width="17.140625" style="502" customWidth="1"/>
    <col min="4100" max="4113" width="15.7109375" style="502" customWidth="1"/>
    <col min="4114" max="4114" width="12.5703125" style="502" customWidth="1"/>
    <col min="4115" max="4115" width="13" style="502" customWidth="1"/>
    <col min="4116" max="4116" width="12.140625" style="502" customWidth="1"/>
    <col min="4117" max="4117" width="12.85546875" style="502" customWidth="1"/>
    <col min="4118" max="4123" width="9.140625" style="502"/>
    <col min="4124" max="4124" width="12.28515625" style="502" customWidth="1"/>
    <col min="4125" max="4352" width="9.140625" style="502"/>
    <col min="4353" max="4353" width="41.85546875" style="502" customWidth="1"/>
    <col min="4354" max="4354" width="29.42578125" style="502" customWidth="1"/>
    <col min="4355" max="4355" width="17.140625" style="502" customWidth="1"/>
    <col min="4356" max="4369" width="15.7109375" style="502" customWidth="1"/>
    <col min="4370" max="4370" width="12.5703125" style="502" customWidth="1"/>
    <col min="4371" max="4371" width="13" style="502" customWidth="1"/>
    <col min="4372" max="4372" width="12.140625" style="502" customWidth="1"/>
    <col min="4373" max="4373" width="12.85546875" style="502" customWidth="1"/>
    <col min="4374" max="4379" width="9.140625" style="502"/>
    <col min="4380" max="4380" width="12.28515625" style="502" customWidth="1"/>
    <col min="4381" max="4608" width="9.140625" style="502"/>
    <col min="4609" max="4609" width="41.85546875" style="502" customWidth="1"/>
    <col min="4610" max="4610" width="29.42578125" style="502" customWidth="1"/>
    <col min="4611" max="4611" width="17.140625" style="502" customWidth="1"/>
    <col min="4612" max="4625" width="15.7109375" style="502" customWidth="1"/>
    <col min="4626" max="4626" width="12.5703125" style="502" customWidth="1"/>
    <col min="4627" max="4627" width="13" style="502" customWidth="1"/>
    <col min="4628" max="4628" width="12.140625" style="502" customWidth="1"/>
    <col min="4629" max="4629" width="12.85546875" style="502" customWidth="1"/>
    <col min="4630" max="4635" width="9.140625" style="502"/>
    <col min="4636" max="4636" width="12.28515625" style="502" customWidth="1"/>
    <col min="4637" max="4864" width="9.140625" style="502"/>
    <col min="4865" max="4865" width="41.85546875" style="502" customWidth="1"/>
    <col min="4866" max="4866" width="29.42578125" style="502" customWidth="1"/>
    <col min="4867" max="4867" width="17.140625" style="502" customWidth="1"/>
    <col min="4868" max="4881" width="15.7109375" style="502" customWidth="1"/>
    <col min="4882" max="4882" width="12.5703125" style="502" customWidth="1"/>
    <col min="4883" max="4883" width="13" style="502" customWidth="1"/>
    <col min="4884" max="4884" width="12.140625" style="502" customWidth="1"/>
    <col min="4885" max="4885" width="12.85546875" style="502" customWidth="1"/>
    <col min="4886" max="4891" width="9.140625" style="502"/>
    <col min="4892" max="4892" width="12.28515625" style="502" customWidth="1"/>
    <col min="4893" max="5120" width="9.140625" style="502"/>
    <col min="5121" max="5121" width="41.85546875" style="502" customWidth="1"/>
    <col min="5122" max="5122" width="29.42578125" style="502" customWidth="1"/>
    <col min="5123" max="5123" width="17.140625" style="502" customWidth="1"/>
    <col min="5124" max="5137" width="15.7109375" style="502" customWidth="1"/>
    <col min="5138" max="5138" width="12.5703125" style="502" customWidth="1"/>
    <col min="5139" max="5139" width="13" style="502" customWidth="1"/>
    <col min="5140" max="5140" width="12.140625" style="502" customWidth="1"/>
    <col min="5141" max="5141" width="12.85546875" style="502" customWidth="1"/>
    <col min="5142" max="5147" width="9.140625" style="502"/>
    <col min="5148" max="5148" width="12.28515625" style="502" customWidth="1"/>
    <col min="5149" max="5376" width="9.140625" style="502"/>
    <col min="5377" max="5377" width="41.85546875" style="502" customWidth="1"/>
    <col min="5378" max="5378" width="29.42578125" style="502" customWidth="1"/>
    <col min="5379" max="5379" width="17.140625" style="502" customWidth="1"/>
    <col min="5380" max="5393" width="15.7109375" style="502" customWidth="1"/>
    <col min="5394" max="5394" width="12.5703125" style="502" customWidth="1"/>
    <col min="5395" max="5395" width="13" style="502" customWidth="1"/>
    <col min="5396" max="5396" width="12.140625" style="502" customWidth="1"/>
    <col min="5397" max="5397" width="12.85546875" style="502" customWidth="1"/>
    <col min="5398" max="5403" width="9.140625" style="502"/>
    <col min="5404" max="5404" width="12.28515625" style="502" customWidth="1"/>
    <col min="5405" max="5632" width="9.140625" style="502"/>
    <col min="5633" max="5633" width="41.85546875" style="502" customWidth="1"/>
    <col min="5634" max="5634" width="29.42578125" style="502" customWidth="1"/>
    <col min="5635" max="5635" width="17.140625" style="502" customWidth="1"/>
    <col min="5636" max="5649" width="15.7109375" style="502" customWidth="1"/>
    <col min="5650" max="5650" width="12.5703125" style="502" customWidth="1"/>
    <col min="5651" max="5651" width="13" style="502" customWidth="1"/>
    <col min="5652" max="5652" width="12.140625" style="502" customWidth="1"/>
    <col min="5653" max="5653" width="12.85546875" style="502" customWidth="1"/>
    <col min="5654" max="5659" width="9.140625" style="502"/>
    <col min="5660" max="5660" width="12.28515625" style="502" customWidth="1"/>
    <col min="5661" max="5888" width="9.140625" style="502"/>
    <col min="5889" max="5889" width="41.85546875" style="502" customWidth="1"/>
    <col min="5890" max="5890" width="29.42578125" style="502" customWidth="1"/>
    <col min="5891" max="5891" width="17.140625" style="502" customWidth="1"/>
    <col min="5892" max="5905" width="15.7109375" style="502" customWidth="1"/>
    <col min="5906" max="5906" width="12.5703125" style="502" customWidth="1"/>
    <col min="5907" max="5907" width="13" style="502" customWidth="1"/>
    <col min="5908" max="5908" width="12.140625" style="502" customWidth="1"/>
    <col min="5909" max="5909" width="12.85546875" style="502" customWidth="1"/>
    <col min="5910" max="5915" width="9.140625" style="502"/>
    <col min="5916" max="5916" width="12.28515625" style="502" customWidth="1"/>
    <col min="5917" max="6144" width="9.140625" style="502"/>
    <col min="6145" max="6145" width="41.85546875" style="502" customWidth="1"/>
    <col min="6146" max="6146" width="29.42578125" style="502" customWidth="1"/>
    <col min="6147" max="6147" width="17.140625" style="502" customWidth="1"/>
    <col min="6148" max="6161" width="15.7109375" style="502" customWidth="1"/>
    <col min="6162" max="6162" width="12.5703125" style="502" customWidth="1"/>
    <col min="6163" max="6163" width="13" style="502" customWidth="1"/>
    <col min="6164" max="6164" width="12.140625" style="502" customWidth="1"/>
    <col min="6165" max="6165" width="12.85546875" style="502" customWidth="1"/>
    <col min="6166" max="6171" width="9.140625" style="502"/>
    <col min="6172" max="6172" width="12.28515625" style="502" customWidth="1"/>
    <col min="6173" max="6400" width="9.140625" style="502"/>
    <col min="6401" max="6401" width="41.85546875" style="502" customWidth="1"/>
    <col min="6402" max="6402" width="29.42578125" style="502" customWidth="1"/>
    <col min="6403" max="6403" width="17.140625" style="502" customWidth="1"/>
    <col min="6404" max="6417" width="15.7109375" style="502" customWidth="1"/>
    <col min="6418" max="6418" width="12.5703125" style="502" customWidth="1"/>
    <col min="6419" max="6419" width="13" style="502" customWidth="1"/>
    <col min="6420" max="6420" width="12.140625" style="502" customWidth="1"/>
    <col min="6421" max="6421" width="12.85546875" style="502" customWidth="1"/>
    <col min="6422" max="6427" width="9.140625" style="502"/>
    <col min="6428" max="6428" width="12.28515625" style="502" customWidth="1"/>
    <col min="6429" max="6656" width="9.140625" style="502"/>
    <col min="6657" max="6657" width="41.85546875" style="502" customWidth="1"/>
    <col min="6658" max="6658" width="29.42578125" style="502" customWidth="1"/>
    <col min="6659" max="6659" width="17.140625" style="502" customWidth="1"/>
    <col min="6660" max="6673" width="15.7109375" style="502" customWidth="1"/>
    <col min="6674" max="6674" width="12.5703125" style="502" customWidth="1"/>
    <col min="6675" max="6675" width="13" style="502" customWidth="1"/>
    <col min="6676" max="6676" width="12.140625" style="502" customWidth="1"/>
    <col min="6677" max="6677" width="12.85546875" style="502" customWidth="1"/>
    <col min="6678" max="6683" width="9.140625" style="502"/>
    <col min="6684" max="6684" width="12.28515625" style="502" customWidth="1"/>
    <col min="6685" max="6912" width="9.140625" style="502"/>
    <col min="6913" max="6913" width="41.85546875" style="502" customWidth="1"/>
    <col min="6914" max="6914" width="29.42578125" style="502" customWidth="1"/>
    <col min="6915" max="6915" width="17.140625" style="502" customWidth="1"/>
    <col min="6916" max="6929" width="15.7109375" style="502" customWidth="1"/>
    <col min="6930" max="6930" width="12.5703125" style="502" customWidth="1"/>
    <col min="6931" max="6931" width="13" style="502" customWidth="1"/>
    <col min="6932" max="6932" width="12.140625" style="502" customWidth="1"/>
    <col min="6933" max="6933" width="12.85546875" style="502" customWidth="1"/>
    <col min="6934" max="6939" width="9.140625" style="502"/>
    <col min="6940" max="6940" width="12.28515625" style="502" customWidth="1"/>
    <col min="6941" max="7168" width="9.140625" style="502"/>
    <col min="7169" max="7169" width="41.85546875" style="502" customWidth="1"/>
    <col min="7170" max="7170" width="29.42578125" style="502" customWidth="1"/>
    <col min="7171" max="7171" width="17.140625" style="502" customWidth="1"/>
    <col min="7172" max="7185" width="15.7109375" style="502" customWidth="1"/>
    <col min="7186" max="7186" width="12.5703125" style="502" customWidth="1"/>
    <col min="7187" max="7187" width="13" style="502" customWidth="1"/>
    <col min="7188" max="7188" width="12.140625" style="502" customWidth="1"/>
    <col min="7189" max="7189" width="12.85546875" style="502" customWidth="1"/>
    <col min="7190" max="7195" width="9.140625" style="502"/>
    <col min="7196" max="7196" width="12.28515625" style="502" customWidth="1"/>
    <col min="7197" max="7424" width="9.140625" style="502"/>
    <col min="7425" max="7425" width="41.85546875" style="502" customWidth="1"/>
    <col min="7426" max="7426" width="29.42578125" style="502" customWidth="1"/>
    <col min="7427" max="7427" width="17.140625" style="502" customWidth="1"/>
    <col min="7428" max="7441" width="15.7109375" style="502" customWidth="1"/>
    <col min="7442" max="7442" width="12.5703125" style="502" customWidth="1"/>
    <col min="7443" max="7443" width="13" style="502" customWidth="1"/>
    <col min="7444" max="7444" width="12.140625" style="502" customWidth="1"/>
    <col min="7445" max="7445" width="12.85546875" style="502" customWidth="1"/>
    <col min="7446" max="7451" width="9.140625" style="502"/>
    <col min="7452" max="7452" width="12.28515625" style="502" customWidth="1"/>
    <col min="7453" max="7680" width="9.140625" style="502"/>
    <col min="7681" max="7681" width="41.85546875" style="502" customWidth="1"/>
    <col min="7682" max="7682" width="29.42578125" style="502" customWidth="1"/>
    <col min="7683" max="7683" width="17.140625" style="502" customWidth="1"/>
    <col min="7684" max="7697" width="15.7109375" style="502" customWidth="1"/>
    <col min="7698" max="7698" width="12.5703125" style="502" customWidth="1"/>
    <col min="7699" max="7699" width="13" style="502" customWidth="1"/>
    <col min="7700" max="7700" width="12.140625" style="502" customWidth="1"/>
    <col min="7701" max="7701" width="12.85546875" style="502" customWidth="1"/>
    <col min="7702" max="7707" width="9.140625" style="502"/>
    <col min="7708" max="7708" width="12.28515625" style="502" customWidth="1"/>
    <col min="7709" max="7936" width="9.140625" style="502"/>
    <col min="7937" max="7937" width="41.85546875" style="502" customWidth="1"/>
    <col min="7938" max="7938" width="29.42578125" style="502" customWidth="1"/>
    <col min="7939" max="7939" width="17.140625" style="502" customWidth="1"/>
    <col min="7940" max="7953" width="15.7109375" style="502" customWidth="1"/>
    <col min="7954" max="7954" width="12.5703125" style="502" customWidth="1"/>
    <col min="7955" max="7955" width="13" style="502" customWidth="1"/>
    <col min="7956" max="7956" width="12.140625" style="502" customWidth="1"/>
    <col min="7957" max="7957" width="12.85546875" style="502" customWidth="1"/>
    <col min="7958" max="7963" width="9.140625" style="502"/>
    <col min="7964" max="7964" width="12.28515625" style="502" customWidth="1"/>
    <col min="7965" max="8192" width="9.140625" style="502"/>
    <col min="8193" max="8193" width="41.85546875" style="502" customWidth="1"/>
    <col min="8194" max="8194" width="29.42578125" style="502" customWidth="1"/>
    <col min="8195" max="8195" width="17.140625" style="502" customWidth="1"/>
    <col min="8196" max="8209" width="15.7109375" style="502" customWidth="1"/>
    <col min="8210" max="8210" width="12.5703125" style="502" customWidth="1"/>
    <col min="8211" max="8211" width="13" style="502" customWidth="1"/>
    <col min="8212" max="8212" width="12.140625" style="502" customWidth="1"/>
    <col min="8213" max="8213" width="12.85546875" style="502" customWidth="1"/>
    <col min="8214" max="8219" width="9.140625" style="502"/>
    <col min="8220" max="8220" width="12.28515625" style="502" customWidth="1"/>
    <col min="8221" max="8448" width="9.140625" style="502"/>
    <col min="8449" max="8449" width="41.85546875" style="502" customWidth="1"/>
    <col min="8450" max="8450" width="29.42578125" style="502" customWidth="1"/>
    <col min="8451" max="8451" width="17.140625" style="502" customWidth="1"/>
    <col min="8452" max="8465" width="15.7109375" style="502" customWidth="1"/>
    <col min="8466" max="8466" width="12.5703125" style="502" customWidth="1"/>
    <col min="8467" max="8467" width="13" style="502" customWidth="1"/>
    <col min="8468" max="8468" width="12.140625" style="502" customWidth="1"/>
    <col min="8469" max="8469" width="12.85546875" style="502" customWidth="1"/>
    <col min="8470" max="8475" width="9.140625" style="502"/>
    <col min="8476" max="8476" width="12.28515625" style="502" customWidth="1"/>
    <col min="8477" max="8704" width="9.140625" style="502"/>
    <col min="8705" max="8705" width="41.85546875" style="502" customWidth="1"/>
    <col min="8706" max="8706" width="29.42578125" style="502" customWidth="1"/>
    <col min="8707" max="8707" width="17.140625" style="502" customWidth="1"/>
    <col min="8708" max="8721" width="15.7109375" style="502" customWidth="1"/>
    <col min="8722" max="8722" width="12.5703125" style="502" customWidth="1"/>
    <col min="8723" max="8723" width="13" style="502" customWidth="1"/>
    <col min="8724" max="8724" width="12.140625" style="502" customWidth="1"/>
    <col min="8725" max="8725" width="12.85546875" style="502" customWidth="1"/>
    <col min="8726" max="8731" width="9.140625" style="502"/>
    <col min="8732" max="8732" width="12.28515625" style="502" customWidth="1"/>
    <col min="8733" max="8960" width="9.140625" style="502"/>
    <col min="8961" max="8961" width="41.85546875" style="502" customWidth="1"/>
    <col min="8962" max="8962" width="29.42578125" style="502" customWidth="1"/>
    <col min="8963" max="8963" width="17.140625" style="502" customWidth="1"/>
    <col min="8964" max="8977" width="15.7109375" style="502" customWidth="1"/>
    <col min="8978" max="8978" width="12.5703125" style="502" customWidth="1"/>
    <col min="8979" max="8979" width="13" style="502" customWidth="1"/>
    <col min="8980" max="8980" width="12.140625" style="502" customWidth="1"/>
    <col min="8981" max="8981" width="12.85546875" style="502" customWidth="1"/>
    <col min="8982" max="8987" width="9.140625" style="502"/>
    <col min="8988" max="8988" width="12.28515625" style="502" customWidth="1"/>
    <col min="8989" max="9216" width="9.140625" style="502"/>
    <col min="9217" max="9217" width="41.85546875" style="502" customWidth="1"/>
    <col min="9218" max="9218" width="29.42578125" style="502" customWidth="1"/>
    <col min="9219" max="9219" width="17.140625" style="502" customWidth="1"/>
    <col min="9220" max="9233" width="15.7109375" style="502" customWidth="1"/>
    <col min="9234" max="9234" width="12.5703125" style="502" customWidth="1"/>
    <col min="9235" max="9235" width="13" style="502" customWidth="1"/>
    <col min="9236" max="9236" width="12.140625" style="502" customWidth="1"/>
    <col min="9237" max="9237" width="12.85546875" style="502" customWidth="1"/>
    <col min="9238" max="9243" width="9.140625" style="502"/>
    <col min="9244" max="9244" width="12.28515625" style="502" customWidth="1"/>
    <col min="9245" max="9472" width="9.140625" style="502"/>
    <col min="9473" max="9473" width="41.85546875" style="502" customWidth="1"/>
    <col min="9474" max="9474" width="29.42578125" style="502" customWidth="1"/>
    <col min="9475" max="9475" width="17.140625" style="502" customWidth="1"/>
    <col min="9476" max="9489" width="15.7109375" style="502" customWidth="1"/>
    <col min="9490" max="9490" width="12.5703125" style="502" customWidth="1"/>
    <col min="9491" max="9491" width="13" style="502" customWidth="1"/>
    <col min="9492" max="9492" width="12.140625" style="502" customWidth="1"/>
    <col min="9493" max="9493" width="12.85546875" style="502" customWidth="1"/>
    <col min="9494" max="9499" width="9.140625" style="502"/>
    <col min="9500" max="9500" width="12.28515625" style="502" customWidth="1"/>
    <col min="9501" max="9728" width="9.140625" style="502"/>
    <col min="9729" max="9729" width="41.85546875" style="502" customWidth="1"/>
    <col min="9730" max="9730" width="29.42578125" style="502" customWidth="1"/>
    <col min="9731" max="9731" width="17.140625" style="502" customWidth="1"/>
    <col min="9732" max="9745" width="15.7109375" style="502" customWidth="1"/>
    <col min="9746" max="9746" width="12.5703125" style="502" customWidth="1"/>
    <col min="9747" max="9747" width="13" style="502" customWidth="1"/>
    <col min="9748" max="9748" width="12.140625" style="502" customWidth="1"/>
    <col min="9749" max="9749" width="12.85546875" style="502" customWidth="1"/>
    <col min="9750" max="9755" width="9.140625" style="502"/>
    <col min="9756" max="9756" width="12.28515625" style="502" customWidth="1"/>
    <col min="9757" max="9984" width="9.140625" style="502"/>
    <col min="9985" max="9985" width="41.85546875" style="502" customWidth="1"/>
    <col min="9986" max="9986" width="29.42578125" style="502" customWidth="1"/>
    <col min="9987" max="9987" width="17.140625" style="502" customWidth="1"/>
    <col min="9988" max="10001" width="15.7109375" style="502" customWidth="1"/>
    <col min="10002" max="10002" width="12.5703125" style="502" customWidth="1"/>
    <col min="10003" max="10003" width="13" style="502" customWidth="1"/>
    <col min="10004" max="10004" width="12.140625" style="502" customWidth="1"/>
    <col min="10005" max="10005" width="12.85546875" style="502" customWidth="1"/>
    <col min="10006" max="10011" width="9.140625" style="502"/>
    <col min="10012" max="10012" width="12.28515625" style="502" customWidth="1"/>
    <col min="10013" max="10240" width="9.140625" style="502"/>
    <col min="10241" max="10241" width="41.85546875" style="502" customWidth="1"/>
    <col min="10242" max="10242" width="29.42578125" style="502" customWidth="1"/>
    <col min="10243" max="10243" width="17.140625" style="502" customWidth="1"/>
    <col min="10244" max="10257" width="15.7109375" style="502" customWidth="1"/>
    <col min="10258" max="10258" width="12.5703125" style="502" customWidth="1"/>
    <col min="10259" max="10259" width="13" style="502" customWidth="1"/>
    <col min="10260" max="10260" width="12.140625" style="502" customWidth="1"/>
    <col min="10261" max="10261" width="12.85546875" style="502" customWidth="1"/>
    <col min="10262" max="10267" width="9.140625" style="502"/>
    <col min="10268" max="10268" width="12.28515625" style="502" customWidth="1"/>
    <col min="10269" max="10496" width="9.140625" style="502"/>
    <col min="10497" max="10497" width="41.85546875" style="502" customWidth="1"/>
    <col min="10498" max="10498" width="29.42578125" style="502" customWidth="1"/>
    <col min="10499" max="10499" width="17.140625" style="502" customWidth="1"/>
    <col min="10500" max="10513" width="15.7109375" style="502" customWidth="1"/>
    <col min="10514" max="10514" width="12.5703125" style="502" customWidth="1"/>
    <col min="10515" max="10515" width="13" style="502" customWidth="1"/>
    <col min="10516" max="10516" width="12.140625" style="502" customWidth="1"/>
    <col min="10517" max="10517" width="12.85546875" style="502" customWidth="1"/>
    <col min="10518" max="10523" width="9.140625" style="502"/>
    <col min="10524" max="10524" width="12.28515625" style="502" customWidth="1"/>
    <col min="10525" max="10752" width="9.140625" style="502"/>
    <col min="10753" max="10753" width="41.85546875" style="502" customWidth="1"/>
    <col min="10754" max="10754" width="29.42578125" style="502" customWidth="1"/>
    <col min="10755" max="10755" width="17.140625" style="502" customWidth="1"/>
    <col min="10756" max="10769" width="15.7109375" style="502" customWidth="1"/>
    <col min="10770" max="10770" width="12.5703125" style="502" customWidth="1"/>
    <col min="10771" max="10771" width="13" style="502" customWidth="1"/>
    <col min="10772" max="10772" width="12.140625" style="502" customWidth="1"/>
    <col min="10773" max="10773" width="12.85546875" style="502" customWidth="1"/>
    <col min="10774" max="10779" width="9.140625" style="502"/>
    <col min="10780" max="10780" width="12.28515625" style="502" customWidth="1"/>
    <col min="10781" max="11008" width="9.140625" style="502"/>
    <col min="11009" max="11009" width="41.85546875" style="502" customWidth="1"/>
    <col min="11010" max="11010" width="29.42578125" style="502" customWidth="1"/>
    <col min="11011" max="11011" width="17.140625" style="502" customWidth="1"/>
    <col min="11012" max="11025" width="15.7109375" style="502" customWidth="1"/>
    <col min="11026" max="11026" width="12.5703125" style="502" customWidth="1"/>
    <col min="11027" max="11027" width="13" style="502" customWidth="1"/>
    <col min="11028" max="11028" width="12.140625" style="502" customWidth="1"/>
    <col min="11029" max="11029" width="12.85546875" style="502" customWidth="1"/>
    <col min="11030" max="11035" width="9.140625" style="502"/>
    <col min="11036" max="11036" width="12.28515625" style="502" customWidth="1"/>
    <col min="11037" max="11264" width="9.140625" style="502"/>
    <col min="11265" max="11265" width="41.85546875" style="502" customWidth="1"/>
    <col min="11266" max="11266" width="29.42578125" style="502" customWidth="1"/>
    <col min="11267" max="11267" width="17.140625" style="502" customWidth="1"/>
    <col min="11268" max="11281" width="15.7109375" style="502" customWidth="1"/>
    <col min="11282" max="11282" width="12.5703125" style="502" customWidth="1"/>
    <col min="11283" max="11283" width="13" style="502" customWidth="1"/>
    <col min="11284" max="11284" width="12.140625" style="502" customWidth="1"/>
    <col min="11285" max="11285" width="12.85546875" style="502" customWidth="1"/>
    <col min="11286" max="11291" width="9.140625" style="502"/>
    <col min="11292" max="11292" width="12.28515625" style="502" customWidth="1"/>
    <col min="11293" max="11520" width="9.140625" style="502"/>
    <col min="11521" max="11521" width="41.85546875" style="502" customWidth="1"/>
    <col min="11522" max="11522" width="29.42578125" style="502" customWidth="1"/>
    <col min="11523" max="11523" width="17.140625" style="502" customWidth="1"/>
    <col min="11524" max="11537" width="15.7109375" style="502" customWidth="1"/>
    <col min="11538" max="11538" width="12.5703125" style="502" customWidth="1"/>
    <col min="11539" max="11539" width="13" style="502" customWidth="1"/>
    <col min="11540" max="11540" width="12.140625" style="502" customWidth="1"/>
    <col min="11541" max="11541" width="12.85546875" style="502" customWidth="1"/>
    <col min="11542" max="11547" width="9.140625" style="502"/>
    <col min="11548" max="11548" width="12.28515625" style="502" customWidth="1"/>
    <col min="11549" max="11776" width="9.140625" style="502"/>
    <col min="11777" max="11777" width="41.85546875" style="502" customWidth="1"/>
    <col min="11778" max="11778" width="29.42578125" style="502" customWidth="1"/>
    <col min="11779" max="11779" width="17.140625" style="502" customWidth="1"/>
    <col min="11780" max="11793" width="15.7109375" style="502" customWidth="1"/>
    <col min="11794" max="11794" width="12.5703125" style="502" customWidth="1"/>
    <col min="11795" max="11795" width="13" style="502" customWidth="1"/>
    <col min="11796" max="11796" width="12.140625" style="502" customWidth="1"/>
    <col min="11797" max="11797" width="12.85546875" style="502" customWidth="1"/>
    <col min="11798" max="11803" width="9.140625" style="502"/>
    <col min="11804" max="11804" width="12.28515625" style="502" customWidth="1"/>
    <col min="11805" max="12032" width="9.140625" style="502"/>
    <col min="12033" max="12033" width="41.85546875" style="502" customWidth="1"/>
    <col min="12034" max="12034" width="29.42578125" style="502" customWidth="1"/>
    <col min="12035" max="12035" width="17.140625" style="502" customWidth="1"/>
    <col min="12036" max="12049" width="15.7109375" style="502" customWidth="1"/>
    <col min="12050" max="12050" width="12.5703125" style="502" customWidth="1"/>
    <col min="12051" max="12051" width="13" style="502" customWidth="1"/>
    <col min="12052" max="12052" width="12.140625" style="502" customWidth="1"/>
    <col min="12053" max="12053" width="12.85546875" style="502" customWidth="1"/>
    <col min="12054" max="12059" width="9.140625" style="502"/>
    <col min="12060" max="12060" width="12.28515625" style="502" customWidth="1"/>
    <col min="12061" max="12288" width="9.140625" style="502"/>
    <col min="12289" max="12289" width="41.85546875" style="502" customWidth="1"/>
    <col min="12290" max="12290" width="29.42578125" style="502" customWidth="1"/>
    <col min="12291" max="12291" width="17.140625" style="502" customWidth="1"/>
    <col min="12292" max="12305" width="15.7109375" style="502" customWidth="1"/>
    <col min="12306" max="12306" width="12.5703125" style="502" customWidth="1"/>
    <col min="12307" max="12307" width="13" style="502" customWidth="1"/>
    <col min="12308" max="12308" width="12.140625" style="502" customWidth="1"/>
    <col min="12309" max="12309" width="12.85546875" style="502" customWidth="1"/>
    <col min="12310" max="12315" width="9.140625" style="502"/>
    <col min="12316" max="12316" width="12.28515625" style="502" customWidth="1"/>
    <col min="12317" max="12544" width="9.140625" style="502"/>
    <col min="12545" max="12545" width="41.85546875" style="502" customWidth="1"/>
    <col min="12546" max="12546" width="29.42578125" style="502" customWidth="1"/>
    <col min="12547" max="12547" width="17.140625" style="502" customWidth="1"/>
    <col min="12548" max="12561" width="15.7109375" style="502" customWidth="1"/>
    <col min="12562" max="12562" width="12.5703125" style="502" customWidth="1"/>
    <col min="12563" max="12563" width="13" style="502" customWidth="1"/>
    <col min="12564" max="12564" width="12.140625" style="502" customWidth="1"/>
    <col min="12565" max="12565" width="12.85546875" style="502" customWidth="1"/>
    <col min="12566" max="12571" width="9.140625" style="502"/>
    <col min="12572" max="12572" width="12.28515625" style="502" customWidth="1"/>
    <col min="12573" max="12800" width="9.140625" style="502"/>
    <col min="12801" max="12801" width="41.85546875" style="502" customWidth="1"/>
    <col min="12802" max="12802" width="29.42578125" style="502" customWidth="1"/>
    <col min="12803" max="12803" width="17.140625" style="502" customWidth="1"/>
    <col min="12804" max="12817" width="15.7109375" style="502" customWidth="1"/>
    <col min="12818" max="12818" width="12.5703125" style="502" customWidth="1"/>
    <col min="12819" max="12819" width="13" style="502" customWidth="1"/>
    <col min="12820" max="12820" width="12.140625" style="502" customWidth="1"/>
    <col min="12821" max="12821" width="12.85546875" style="502" customWidth="1"/>
    <col min="12822" max="12827" width="9.140625" style="502"/>
    <col min="12828" max="12828" width="12.28515625" style="502" customWidth="1"/>
    <col min="12829" max="13056" width="9.140625" style="502"/>
    <col min="13057" max="13057" width="41.85546875" style="502" customWidth="1"/>
    <col min="13058" max="13058" width="29.42578125" style="502" customWidth="1"/>
    <col min="13059" max="13059" width="17.140625" style="502" customWidth="1"/>
    <col min="13060" max="13073" width="15.7109375" style="502" customWidth="1"/>
    <col min="13074" max="13074" width="12.5703125" style="502" customWidth="1"/>
    <col min="13075" max="13075" width="13" style="502" customWidth="1"/>
    <col min="13076" max="13076" width="12.140625" style="502" customWidth="1"/>
    <col min="13077" max="13077" width="12.85546875" style="502" customWidth="1"/>
    <col min="13078" max="13083" width="9.140625" style="502"/>
    <col min="13084" max="13084" width="12.28515625" style="502" customWidth="1"/>
    <col min="13085" max="13312" width="9.140625" style="502"/>
    <col min="13313" max="13313" width="41.85546875" style="502" customWidth="1"/>
    <col min="13314" max="13314" width="29.42578125" style="502" customWidth="1"/>
    <col min="13315" max="13315" width="17.140625" style="502" customWidth="1"/>
    <col min="13316" max="13329" width="15.7109375" style="502" customWidth="1"/>
    <col min="13330" max="13330" width="12.5703125" style="502" customWidth="1"/>
    <col min="13331" max="13331" width="13" style="502" customWidth="1"/>
    <col min="13332" max="13332" width="12.140625" style="502" customWidth="1"/>
    <col min="13333" max="13333" width="12.85546875" style="502" customWidth="1"/>
    <col min="13334" max="13339" width="9.140625" style="502"/>
    <col min="13340" max="13340" width="12.28515625" style="502" customWidth="1"/>
    <col min="13341" max="13568" width="9.140625" style="502"/>
    <col min="13569" max="13569" width="41.85546875" style="502" customWidth="1"/>
    <col min="13570" max="13570" width="29.42578125" style="502" customWidth="1"/>
    <col min="13571" max="13571" width="17.140625" style="502" customWidth="1"/>
    <col min="13572" max="13585" width="15.7109375" style="502" customWidth="1"/>
    <col min="13586" max="13586" width="12.5703125" style="502" customWidth="1"/>
    <col min="13587" max="13587" width="13" style="502" customWidth="1"/>
    <col min="13588" max="13588" width="12.140625" style="502" customWidth="1"/>
    <col min="13589" max="13589" width="12.85546875" style="502" customWidth="1"/>
    <col min="13590" max="13595" width="9.140625" style="502"/>
    <col min="13596" max="13596" width="12.28515625" style="502" customWidth="1"/>
    <col min="13597" max="13824" width="9.140625" style="502"/>
    <col min="13825" max="13825" width="41.85546875" style="502" customWidth="1"/>
    <col min="13826" max="13826" width="29.42578125" style="502" customWidth="1"/>
    <col min="13827" max="13827" width="17.140625" style="502" customWidth="1"/>
    <col min="13828" max="13841" width="15.7109375" style="502" customWidth="1"/>
    <col min="13842" max="13842" width="12.5703125" style="502" customWidth="1"/>
    <col min="13843" max="13843" width="13" style="502" customWidth="1"/>
    <col min="13844" max="13844" width="12.140625" style="502" customWidth="1"/>
    <col min="13845" max="13845" width="12.85546875" style="502" customWidth="1"/>
    <col min="13846" max="13851" width="9.140625" style="502"/>
    <col min="13852" max="13852" width="12.28515625" style="502" customWidth="1"/>
    <col min="13853" max="14080" width="9.140625" style="502"/>
    <col min="14081" max="14081" width="41.85546875" style="502" customWidth="1"/>
    <col min="14082" max="14082" width="29.42578125" style="502" customWidth="1"/>
    <col min="14083" max="14083" width="17.140625" style="502" customWidth="1"/>
    <col min="14084" max="14097" width="15.7109375" style="502" customWidth="1"/>
    <col min="14098" max="14098" width="12.5703125" style="502" customWidth="1"/>
    <col min="14099" max="14099" width="13" style="502" customWidth="1"/>
    <col min="14100" max="14100" width="12.140625" style="502" customWidth="1"/>
    <col min="14101" max="14101" width="12.85546875" style="502" customWidth="1"/>
    <col min="14102" max="14107" width="9.140625" style="502"/>
    <col min="14108" max="14108" width="12.28515625" style="502" customWidth="1"/>
    <col min="14109" max="14336" width="9.140625" style="502"/>
    <col min="14337" max="14337" width="41.85546875" style="502" customWidth="1"/>
    <col min="14338" max="14338" width="29.42578125" style="502" customWidth="1"/>
    <col min="14339" max="14339" width="17.140625" style="502" customWidth="1"/>
    <col min="14340" max="14353" width="15.7109375" style="502" customWidth="1"/>
    <col min="14354" max="14354" width="12.5703125" style="502" customWidth="1"/>
    <col min="14355" max="14355" width="13" style="502" customWidth="1"/>
    <col min="14356" max="14356" width="12.140625" style="502" customWidth="1"/>
    <col min="14357" max="14357" width="12.85546875" style="502" customWidth="1"/>
    <col min="14358" max="14363" width="9.140625" style="502"/>
    <col min="14364" max="14364" width="12.28515625" style="502" customWidth="1"/>
    <col min="14365" max="14592" width="9.140625" style="502"/>
    <col min="14593" max="14593" width="41.85546875" style="502" customWidth="1"/>
    <col min="14594" max="14594" width="29.42578125" style="502" customWidth="1"/>
    <col min="14595" max="14595" width="17.140625" style="502" customWidth="1"/>
    <col min="14596" max="14609" width="15.7109375" style="502" customWidth="1"/>
    <col min="14610" max="14610" width="12.5703125" style="502" customWidth="1"/>
    <col min="14611" max="14611" width="13" style="502" customWidth="1"/>
    <col min="14612" max="14612" width="12.140625" style="502" customWidth="1"/>
    <col min="14613" max="14613" width="12.85546875" style="502" customWidth="1"/>
    <col min="14614" max="14619" width="9.140625" style="502"/>
    <col min="14620" max="14620" width="12.28515625" style="502" customWidth="1"/>
    <col min="14621" max="14848" width="9.140625" style="502"/>
    <col min="14849" max="14849" width="41.85546875" style="502" customWidth="1"/>
    <col min="14850" max="14850" width="29.42578125" style="502" customWidth="1"/>
    <col min="14851" max="14851" width="17.140625" style="502" customWidth="1"/>
    <col min="14852" max="14865" width="15.7109375" style="502" customWidth="1"/>
    <col min="14866" max="14866" width="12.5703125" style="502" customWidth="1"/>
    <col min="14867" max="14867" width="13" style="502" customWidth="1"/>
    <col min="14868" max="14868" width="12.140625" style="502" customWidth="1"/>
    <col min="14869" max="14869" width="12.85546875" style="502" customWidth="1"/>
    <col min="14870" max="14875" width="9.140625" style="502"/>
    <col min="14876" max="14876" width="12.28515625" style="502" customWidth="1"/>
    <col min="14877" max="15104" width="9.140625" style="502"/>
    <col min="15105" max="15105" width="41.85546875" style="502" customWidth="1"/>
    <col min="15106" max="15106" width="29.42578125" style="502" customWidth="1"/>
    <col min="15107" max="15107" width="17.140625" style="502" customWidth="1"/>
    <col min="15108" max="15121" width="15.7109375" style="502" customWidth="1"/>
    <col min="15122" max="15122" width="12.5703125" style="502" customWidth="1"/>
    <col min="15123" max="15123" width="13" style="502" customWidth="1"/>
    <col min="15124" max="15124" width="12.140625" style="502" customWidth="1"/>
    <col min="15125" max="15125" width="12.85546875" style="502" customWidth="1"/>
    <col min="15126" max="15131" width="9.140625" style="502"/>
    <col min="15132" max="15132" width="12.28515625" style="502" customWidth="1"/>
    <col min="15133" max="15360" width="9.140625" style="502"/>
    <col min="15361" max="15361" width="41.85546875" style="502" customWidth="1"/>
    <col min="15362" max="15362" width="29.42578125" style="502" customWidth="1"/>
    <col min="15363" max="15363" width="17.140625" style="502" customWidth="1"/>
    <col min="15364" max="15377" width="15.7109375" style="502" customWidth="1"/>
    <col min="15378" max="15378" width="12.5703125" style="502" customWidth="1"/>
    <col min="15379" max="15379" width="13" style="502" customWidth="1"/>
    <col min="15380" max="15380" width="12.140625" style="502" customWidth="1"/>
    <col min="15381" max="15381" width="12.85546875" style="502" customWidth="1"/>
    <col min="15382" max="15387" width="9.140625" style="502"/>
    <col min="15388" max="15388" width="12.28515625" style="502" customWidth="1"/>
    <col min="15389" max="15616" width="9.140625" style="502"/>
    <col min="15617" max="15617" width="41.85546875" style="502" customWidth="1"/>
    <col min="15618" max="15618" width="29.42578125" style="502" customWidth="1"/>
    <col min="15619" max="15619" width="17.140625" style="502" customWidth="1"/>
    <col min="15620" max="15633" width="15.7109375" style="502" customWidth="1"/>
    <col min="15634" max="15634" width="12.5703125" style="502" customWidth="1"/>
    <col min="15635" max="15635" width="13" style="502" customWidth="1"/>
    <col min="15636" max="15636" width="12.140625" style="502" customWidth="1"/>
    <col min="15637" max="15637" width="12.85546875" style="502" customWidth="1"/>
    <col min="15638" max="15643" width="9.140625" style="502"/>
    <col min="15644" max="15644" width="12.28515625" style="502" customWidth="1"/>
    <col min="15645" max="15872" width="9.140625" style="502"/>
    <col min="15873" max="15873" width="41.85546875" style="502" customWidth="1"/>
    <col min="15874" max="15874" width="29.42578125" style="502" customWidth="1"/>
    <col min="15875" max="15875" width="17.140625" style="502" customWidth="1"/>
    <col min="15876" max="15889" width="15.7109375" style="502" customWidth="1"/>
    <col min="15890" max="15890" width="12.5703125" style="502" customWidth="1"/>
    <col min="15891" max="15891" width="13" style="502" customWidth="1"/>
    <col min="15892" max="15892" width="12.140625" style="502" customWidth="1"/>
    <col min="15893" max="15893" width="12.85546875" style="502" customWidth="1"/>
    <col min="15894" max="15899" width="9.140625" style="502"/>
    <col min="15900" max="15900" width="12.28515625" style="502" customWidth="1"/>
    <col min="15901" max="16128" width="9.140625" style="502"/>
    <col min="16129" max="16129" width="41.85546875" style="502" customWidth="1"/>
    <col min="16130" max="16130" width="29.42578125" style="502" customWidth="1"/>
    <col min="16131" max="16131" width="17.140625" style="502" customWidth="1"/>
    <col min="16132" max="16145" width="15.7109375" style="502" customWidth="1"/>
    <col min="16146" max="16146" width="12.5703125" style="502" customWidth="1"/>
    <col min="16147" max="16147" width="13" style="502" customWidth="1"/>
    <col min="16148" max="16148" width="12.140625" style="502" customWidth="1"/>
    <col min="16149" max="16149" width="12.85546875" style="502" customWidth="1"/>
    <col min="16150" max="16155" width="9.140625" style="502"/>
    <col min="16156" max="16156" width="12.28515625" style="502" customWidth="1"/>
    <col min="16157" max="16384" width="9.140625" style="502"/>
  </cols>
  <sheetData>
    <row r="1" spans="1:245" s="496" customFormat="1" ht="42" customHeight="1">
      <c r="K1" s="497"/>
      <c r="L1" s="497"/>
      <c r="M1" s="497"/>
      <c r="N1" s="1272" t="s">
        <v>608</v>
      </c>
      <c r="O1" s="1273"/>
      <c r="P1" s="1273"/>
      <c r="Q1" s="1273"/>
      <c r="R1" s="497"/>
      <c r="S1" s="497"/>
    </row>
    <row r="2" spans="1:245" s="488" customFormat="1" ht="18" customHeight="1">
      <c r="A2" s="1247" t="s">
        <v>74</v>
      </c>
      <c r="B2" s="1247"/>
      <c r="C2" s="1247"/>
      <c r="D2" s="1247"/>
      <c r="E2" s="1247"/>
      <c r="F2" s="1247"/>
      <c r="G2" s="1247"/>
      <c r="H2" s="1247"/>
      <c r="I2" s="1247"/>
      <c r="J2" s="1247"/>
      <c r="K2" s="1247"/>
      <c r="L2" s="1247"/>
      <c r="M2" s="1247"/>
      <c r="N2" s="1247"/>
      <c r="O2" s="1247"/>
      <c r="P2" s="1247"/>
      <c r="Q2" s="1247"/>
    </row>
    <row r="3" spans="1:245" s="488" customFormat="1" ht="15.75" customHeight="1">
      <c r="A3" s="1247" t="s">
        <v>568</v>
      </c>
      <c r="B3" s="1247"/>
      <c r="C3" s="1247"/>
      <c r="D3" s="1247"/>
      <c r="E3" s="1247"/>
      <c r="F3" s="1247"/>
      <c r="G3" s="1247"/>
      <c r="H3" s="1247"/>
      <c r="I3" s="1247"/>
      <c r="J3" s="1247"/>
      <c r="K3" s="1247"/>
      <c r="L3" s="1247"/>
      <c r="M3" s="1247"/>
      <c r="N3" s="1247"/>
      <c r="O3" s="1247"/>
      <c r="P3" s="1247"/>
      <c r="Q3" s="1247"/>
    </row>
    <row r="4" spans="1:245" s="500" customFormat="1" ht="10.5" customHeight="1">
      <c r="A4" s="1254"/>
      <c r="B4" s="1255"/>
      <c r="C4" s="1255"/>
      <c r="D4" s="1255"/>
      <c r="E4" s="1255"/>
      <c r="F4" s="1255"/>
      <c r="G4" s="1255"/>
      <c r="H4" s="1255"/>
      <c r="I4" s="1255"/>
      <c r="J4" s="1255"/>
      <c r="K4" s="1255"/>
      <c r="L4" s="1255"/>
      <c r="M4" s="1255"/>
      <c r="N4" s="1255"/>
      <c r="O4" s="1255"/>
      <c r="P4" s="1255"/>
      <c r="Q4" s="1255"/>
      <c r="R4" s="498"/>
      <c r="S4" s="498"/>
      <c r="T4" s="498"/>
      <c r="U4" s="499"/>
    </row>
    <row r="5" spans="1:245" s="500" customFormat="1" ht="20.25" customHeight="1">
      <c r="A5" s="1274" t="s">
        <v>516</v>
      </c>
      <c r="B5" s="1275"/>
      <c r="C5" s="1275"/>
      <c r="D5" s="1275"/>
      <c r="E5" s="1275"/>
      <c r="F5" s="1275"/>
      <c r="G5" s="1275"/>
      <c r="H5" s="1275"/>
      <c r="I5" s="1275"/>
      <c r="J5" s="1275"/>
      <c r="K5" s="1275"/>
      <c r="L5" s="1275"/>
      <c r="M5" s="1275"/>
      <c r="N5" s="1275"/>
      <c r="O5" s="1275"/>
      <c r="P5" s="1275"/>
      <c r="Q5" s="1275"/>
      <c r="R5" s="498"/>
      <c r="S5" s="498"/>
      <c r="T5" s="498"/>
      <c r="U5" s="499"/>
    </row>
    <row r="6" spans="1:245" ht="14.25" customHeight="1">
      <c r="A6" s="501"/>
      <c r="B6" s="501"/>
      <c r="C6" s="501"/>
      <c r="D6" s="501"/>
      <c r="E6" s="501"/>
      <c r="F6" s="501"/>
      <c r="H6" s="501"/>
      <c r="I6" s="501"/>
      <c r="J6" s="501"/>
      <c r="K6" s="501"/>
      <c r="L6" s="501"/>
      <c r="Q6" s="503" t="s">
        <v>335</v>
      </c>
      <c r="R6" s="501"/>
      <c r="S6" s="501"/>
      <c r="T6" s="501"/>
      <c r="U6" s="501"/>
      <c r="V6" s="501"/>
      <c r="W6" s="501"/>
      <c r="X6" s="501"/>
      <c r="Y6" s="501"/>
      <c r="Z6" s="501"/>
      <c r="AA6" s="501"/>
      <c r="AB6" s="501"/>
      <c r="AC6" s="501"/>
      <c r="AD6" s="501"/>
      <c r="AE6" s="501"/>
      <c r="AF6" s="501"/>
      <c r="AG6" s="501"/>
      <c r="AH6" s="501"/>
      <c r="AI6" s="501"/>
      <c r="AJ6" s="501"/>
      <c r="AK6" s="501"/>
      <c r="AL6" s="501"/>
      <c r="AM6" s="501"/>
      <c r="AN6" s="501"/>
      <c r="AO6" s="501"/>
      <c r="AP6" s="501"/>
      <c r="AQ6" s="501"/>
      <c r="AR6" s="501"/>
      <c r="AS6" s="501"/>
      <c r="AT6" s="501"/>
      <c r="AU6" s="501"/>
      <c r="AV6" s="501"/>
      <c r="AW6" s="501"/>
      <c r="AX6" s="501"/>
      <c r="AY6" s="501"/>
      <c r="AZ6" s="501"/>
      <c r="BA6" s="501"/>
      <c r="BB6" s="501"/>
      <c r="BC6" s="501"/>
      <c r="BD6" s="501"/>
      <c r="BE6" s="501"/>
      <c r="BF6" s="501"/>
      <c r="BG6" s="501"/>
      <c r="BH6" s="501"/>
      <c r="BI6" s="501"/>
      <c r="BJ6" s="501"/>
      <c r="BK6" s="501"/>
      <c r="BL6" s="501"/>
      <c r="BM6" s="501"/>
      <c r="BN6" s="501"/>
      <c r="BO6" s="501"/>
      <c r="BP6" s="501"/>
      <c r="BQ6" s="501"/>
      <c r="BR6" s="501"/>
      <c r="BS6" s="501"/>
      <c r="BT6" s="501"/>
      <c r="BU6" s="501"/>
      <c r="BV6" s="501"/>
      <c r="BW6" s="501"/>
      <c r="BX6" s="501"/>
      <c r="BY6" s="501"/>
      <c r="BZ6" s="501"/>
      <c r="CA6" s="501"/>
      <c r="CB6" s="501"/>
      <c r="CC6" s="501"/>
      <c r="CD6" s="501"/>
      <c r="CE6" s="501"/>
      <c r="CF6" s="501"/>
      <c r="CG6" s="501"/>
      <c r="CH6" s="501"/>
      <c r="CI6" s="501"/>
      <c r="CJ6" s="501"/>
      <c r="CK6" s="501"/>
      <c r="CL6" s="501"/>
      <c r="CM6" s="501"/>
      <c r="CN6" s="501"/>
      <c r="CO6" s="501"/>
      <c r="CP6" s="501"/>
      <c r="CQ6" s="501"/>
      <c r="CR6" s="501"/>
      <c r="CS6" s="501"/>
      <c r="CT6" s="501"/>
      <c r="CU6" s="501"/>
      <c r="CV6" s="501"/>
      <c r="CW6" s="501"/>
      <c r="CX6" s="501"/>
      <c r="CY6" s="501"/>
      <c r="CZ6" s="501"/>
      <c r="DA6" s="501"/>
      <c r="DB6" s="501"/>
      <c r="DC6" s="501"/>
      <c r="DD6" s="501"/>
      <c r="DE6" s="501"/>
      <c r="DF6" s="501"/>
      <c r="DG6" s="501"/>
      <c r="DH6" s="501"/>
      <c r="DI6" s="501"/>
      <c r="DJ6" s="501"/>
      <c r="DK6" s="501"/>
      <c r="DL6" s="501"/>
      <c r="DM6" s="501"/>
      <c r="DN6" s="501"/>
      <c r="DO6" s="501"/>
      <c r="DP6" s="501"/>
      <c r="DQ6" s="501"/>
      <c r="DR6" s="501"/>
      <c r="DS6" s="501"/>
      <c r="DT6" s="501"/>
      <c r="DU6" s="501"/>
      <c r="DV6" s="501"/>
      <c r="DW6" s="501"/>
      <c r="DX6" s="501"/>
      <c r="DY6" s="501"/>
      <c r="DZ6" s="501"/>
      <c r="EA6" s="501"/>
      <c r="EB6" s="501"/>
      <c r="EC6" s="501"/>
      <c r="ED6" s="501"/>
      <c r="EE6" s="501"/>
      <c r="EF6" s="501"/>
      <c r="EG6" s="501"/>
      <c r="EH6" s="501"/>
      <c r="EI6" s="501"/>
      <c r="EJ6" s="501"/>
      <c r="EK6" s="501"/>
      <c r="EL6" s="501"/>
      <c r="EM6" s="501"/>
      <c r="EN6" s="501"/>
      <c r="EO6" s="501"/>
      <c r="EP6" s="501"/>
      <c r="EQ6" s="501"/>
      <c r="ER6" s="501"/>
      <c r="ES6" s="501"/>
      <c r="ET6" s="501"/>
      <c r="EU6" s="501"/>
      <c r="EV6" s="501"/>
      <c r="EW6" s="501"/>
      <c r="EX6" s="501"/>
      <c r="EY6" s="501"/>
      <c r="EZ6" s="501"/>
      <c r="FA6" s="501"/>
      <c r="FB6" s="501"/>
      <c r="FC6" s="501"/>
      <c r="FD6" s="501"/>
      <c r="FE6" s="501"/>
      <c r="FF6" s="501"/>
      <c r="FG6" s="501"/>
      <c r="FH6" s="501"/>
      <c r="FI6" s="501"/>
      <c r="FJ6" s="501"/>
      <c r="FK6" s="501"/>
      <c r="FL6" s="501"/>
      <c r="FM6" s="501"/>
      <c r="FN6" s="501"/>
      <c r="FO6" s="501"/>
      <c r="FP6" s="501"/>
      <c r="FQ6" s="501"/>
      <c r="FR6" s="501"/>
      <c r="FS6" s="501"/>
      <c r="FT6" s="501"/>
      <c r="FU6" s="501"/>
      <c r="FV6" s="501"/>
      <c r="FW6" s="501"/>
      <c r="FX6" s="501"/>
      <c r="FY6" s="501"/>
      <c r="FZ6" s="501"/>
      <c r="GA6" s="501"/>
      <c r="GB6" s="501"/>
      <c r="GC6" s="501"/>
      <c r="GD6" s="501"/>
      <c r="GE6" s="501"/>
      <c r="GF6" s="501"/>
      <c r="GG6" s="501"/>
      <c r="GH6" s="501"/>
      <c r="GI6" s="501"/>
      <c r="GJ6" s="501"/>
      <c r="GK6" s="501"/>
      <c r="GL6" s="501"/>
      <c r="GM6" s="501"/>
      <c r="GN6" s="501"/>
      <c r="GO6" s="501"/>
      <c r="GP6" s="501"/>
      <c r="GQ6" s="501"/>
      <c r="GR6" s="501"/>
      <c r="GS6" s="501"/>
      <c r="GT6" s="501"/>
      <c r="GU6" s="501"/>
      <c r="GV6" s="501"/>
      <c r="GW6" s="501"/>
      <c r="GX6" s="501"/>
      <c r="GY6" s="501"/>
      <c r="GZ6" s="501"/>
      <c r="HA6" s="501"/>
      <c r="HB6" s="501"/>
      <c r="HC6" s="501"/>
      <c r="HD6" s="501"/>
      <c r="HE6" s="501"/>
      <c r="HF6" s="501"/>
      <c r="HG6" s="501"/>
      <c r="HH6" s="501"/>
      <c r="HI6" s="501"/>
      <c r="HJ6" s="501"/>
      <c r="HK6" s="501"/>
      <c r="HL6" s="501"/>
      <c r="HM6" s="501"/>
      <c r="HN6" s="501"/>
      <c r="HO6" s="501"/>
      <c r="HP6" s="501"/>
      <c r="HQ6" s="501"/>
      <c r="HR6" s="501"/>
      <c r="HS6" s="501"/>
      <c r="HT6" s="501"/>
      <c r="HU6" s="501"/>
      <c r="HV6" s="501"/>
      <c r="HW6" s="501"/>
      <c r="HX6" s="501"/>
      <c r="HY6" s="501"/>
      <c r="HZ6" s="501"/>
      <c r="IA6" s="501"/>
      <c r="IB6" s="501"/>
      <c r="IC6" s="501"/>
      <c r="ID6" s="501"/>
      <c r="IE6" s="501"/>
      <c r="IF6" s="501"/>
      <c r="IG6" s="501"/>
      <c r="IH6" s="501"/>
      <c r="II6" s="501"/>
      <c r="IJ6" s="501"/>
      <c r="IK6" s="501"/>
    </row>
    <row r="7" spans="1:245" s="505" customFormat="1" ht="27" customHeight="1">
      <c r="A7" s="1265" t="s">
        <v>493</v>
      </c>
      <c r="B7" s="1265" t="s">
        <v>494</v>
      </c>
      <c r="C7" s="1265" t="s">
        <v>495</v>
      </c>
      <c r="D7" s="1265" t="s">
        <v>496</v>
      </c>
      <c r="E7" s="1265" t="s">
        <v>497</v>
      </c>
      <c r="F7" s="1265"/>
      <c r="G7" s="1265"/>
      <c r="H7" s="1265"/>
      <c r="I7" s="1265"/>
      <c r="J7" s="1263" t="s">
        <v>498</v>
      </c>
      <c r="K7" s="1263"/>
      <c r="L7" s="1263"/>
      <c r="M7" s="1263"/>
      <c r="N7" s="1263"/>
      <c r="O7" s="1263"/>
      <c r="P7" s="1263"/>
      <c r="Q7" s="1265" t="s">
        <v>499</v>
      </c>
    </row>
    <row r="8" spans="1:245" s="506" customFormat="1" ht="28.5" customHeight="1">
      <c r="A8" s="1265"/>
      <c r="B8" s="1265"/>
      <c r="C8" s="1265"/>
      <c r="D8" s="1265"/>
      <c r="E8" s="504" t="s">
        <v>606</v>
      </c>
      <c r="F8" s="504">
        <v>2023</v>
      </c>
      <c r="G8" s="504">
        <v>2024</v>
      </c>
      <c r="H8" s="504">
        <v>2025</v>
      </c>
      <c r="I8" s="504">
        <v>2026</v>
      </c>
      <c r="J8" s="504">
        <v>2027</v>
      </c>
      <c r="K8" s="504">
        <v>2028</v>
      </c>
      <c r="L8" s="504">
        <v>2029</v>
      </c>
      <c r="M8" s="504">
        <v>2030</v>
      </c>
      <c r="N8" s="504">
        <v>2031</v>
      </c>
      <c r="O8" s="504">
        <v>2032</v>
      </c>
      <c r="P8" s="504">
        <v>2033</v>
      </c>
      <c r="Q8" s="1265"/>
    </row>
    <row r="9" spans="1:245" s="557" customFormat="1" ht="18.75" customHeight="1">
      <c r="A9" s="556" t="s">
        <v>83</v>
      </c>
      <c r="B9" s="556" t="s">
        <v>98</v>
      </c>
      <c r="C9" s="556" t="s">
        <v>164</v>
      </c>
      <c r="D9" s="556" t="s">
        <v>172</v>
      </c>
      <c r="E9" s="556" t="s">
        <v>7</v>
      </c>
      <c r="F9" s="556" t="s">
        <v>206</v>
      </c>
      <c r="G9" s="556" t="s">
        <v>208</v>
      </c>
      <c r="H9" s="556" t="s">
        <v>239</v>
      </c>
      <c r="I9" s="556" t="s">
        <v>240</v>
      </c>
      <c r="J9" s="556" t="s">
        <v>241</v>
      </c>
      <c r="K9" s="556" t="s">
        <v>242</v>
      </c>
      <c r="L9" s="556" t="s">
        <v>243</v>
      </c>
      <c r="M9" s="556" t="s">
        <v>244</v>
      </c>
      <c r="N9" s="556" t="s">
        <v>245</v>
      </c>
      <c r="O9" s="556" t="s">
        <v>246</v>
      </c>
      <c r="P9" s="556" t="s">
        <v>247</v>
      </c>
      <c r="Q9" s="556" t="s">
        <v>328</v>
      </c>
    </row>
    <row r="10" spans="1:245" ht="13.5" customHeight="1">
      <c r="A10" s="509"/>
      <c r="B10" s="510"/>
      <c r="C10" s="511"/>
      <c r="D10" s="512"/>
      <c r="E10" s="512"/>
      <c r="F10" s="512"/>
      <c r="G10" s="512"/>
      <c r="H10" s="512"/>
      <c r="I10" s="512"/>
      <c r="J10" s="512"/>
      <c r="K10" s="512"/>
      <c r="L10" s="512"/>
      <c r="M10" s="512"/>
      <c r="N10" s="512"/>
      <c r="O10" s="512"/>
      <c r="P10" s="512"/>
      <c r="Q10" s="513"/>
    </row>
    <row r="11" spans="1:245" s="517" customFormat="1" ht="19.5" customHeight="1">
      <c r="A11" s="1266" t="s">
        <v>607</v>
      </c>
      <c r="B11" s="1267"/>
      <c r="C11" s="515"/>
      <c r="D11" s="515"/>
      <c r="E11" s="515"/>
      <c r="F11" s="515"/>
      <c r="G11" s="515"/>
      <c r="H11" s="515"/>
      <c r="I11" s="515"/>
      <c r="J11" s="515"/>
      <c r="K11" s="515"/>
      <c r="L11" s="515"/>
      <c r="M11" s="515"/>
      <c r="N11" s="515"/>
      <c r="O11" s="515"/>
      <c r="P11" s="515"/>
      <c r="Q11" s="516"/>
    </row>
    <row r="12" spans="1:245" ht="13.5" customHeight="1">
      <c r="A12" s="509"/>
      <c r="B12" s="510"/>
      <c r="C12" s="511"/>
      <c r="D12" s="512"/>
      <c r="E12" s="512"/>
      <c r="F12" s="512"/>
      <c r="G12" s="512"/>
      <c r="H12" s="512"/>
      <c r="I12" s="512"/>
      <c r="J12" s="512"/>
      <c r="K12" s="512"/>
      <c r="L12" s="512"/>
      <c r="M12" s="512"/>
      <c r="N12" s="512"/>
      <c r="O12" s="512"/>
      <c r="P12" s="512"/>
      <c r="Q12" s="513"/>
    </row>
    <row r="13" spans="1:245" ht="61.5" customHeight="1">
      <c r="A13" s="518"/>
      <c r="B13" s="518"/>
      <c r="C13" s="519"/>
      <c r="D13" s="520">
        <f>D14+D21</f>
        <v>0</v>
      </c>
      <c r="E13" s="520">
        <f t="shared" ref="E13:M13" si="0">E14+E21</f>
        <v>0</v>
      </c>
      <c r="F13" s="520">
        <f t="shared" si="0"/>
        <v>0</v>
      </c>
      <c r="G13" s="520">
        <f t="shared" si="0"/>
        <v>0</v>
      </c>
      <c r="H13" s="520">
        <f t="shared" si="0"/>
        <v>0</v>
      </c>
      <c r="I13" s="520">
        <f t="shared" si="0"/>
        <v>0</v>
      </c>
      <c r="J13" s="520">
        <f t="shared" si="0"/>
        <v>0</v>
      </c>
      <c r="K13" s="520">
        <f t="shared" si="0"/>
        <v>0</v>
      </c>
      <c r="L13" s="520">
        <f t="shared" si="0"/>
        <v>0</v>
      </c>
      <c r="M13" s="520">
        <f t="shared" si="0"/>
        <v>0</v>
      </c>
      <c r="N13" s="520">
        <f>N14+N21</f>
        <v>0</v>
      </c>
      <c r="O13" s="520">
        <f>O14+O21</f>
        <v>0</v>
      </c>
      <c r="P13" s="520">
        <f>P14+P21</f>
        <v>0</v>
      </c>
      <c r="Q13" s="520">
        <f t="shared" ref="Q13:Q28" si="1">SUM(J13:P13)</f>
        <v>0</v>
      </c>
    </row>
    <row r="14" spans="1:245" s="517" customFormat="1" ht="20.100000000000001" customHeight="1">
      <c r="A14" s="521" t="s">
        <v>500</v>
      </c>
      <c r="B14" s="522" t="s">
        <v>166</v>
      </c>
      <c r="C14" s="523" t="s">
        <v>166</v>
      </c>
      <c r="D14" s="520">
        <f>SUM(E14:P14)</f>
        <v>0</v>
      </c>
      <c r="E14" s="520">
        <f>SUM(E15:E20)</f>
        <v>0</v>
      </c>
      <c r="F14" s="520">
        <f>SUM(F15:F20)</f>
        <v>0</v>
      </c>
      <c r="G14" s="520">
        <f t="shared" ref="G14:M14" si="2">SUM(G15:G20)</f>
        <v>0</v>
      </c>
      <c r="H14" s="520">
        <f t="shared" si="2"/>
        <v>0</v>
      </c>
      <c r="I14" s="520">
        <f t="shared" si="2"/>
        <v>0</v>
      </c>
      <c r="J14" s="520">
        <f t="shared" si="2"/>
        <v>0</v>
      </c>
      <c r="K14" s="520">
        <f t="shared" si="2"/>
        <v>0</v>
      </c>
      <c r="L14" s="520">
        <f t="shared" si="2"/>
        <v>0</v>
      </c>
      <c r="M14" s="520">
        <f t="shared" si="2"/>
        <v>0</v>
      </c>
      <c r="N14" s="520">
        <f>SUM(N15:N20)</f>
        <v>0</v>
      </c>
      <c r="O14" s="520">
        <f>SUM(O15:O20)</f>
        <v>0</v>
      </c>
      <c r="P14" s="520">
        <f>SUM(P15:P20)</f>
        <v>0</v>
      </c>
      <c r="Q14" s="528">
        <f t="shared" si="1"/>
        <v>0</v>
      </c>
    </row>
    <row r="15" spans="1:245" ht="24.75" customHeight="1">
      <c r="A15" s="524" t="s">
        <v>501</v>
      </c>
      <c r="B15" s="525" t="s">
        <v>517</v>
      </c>
      <c r="C15" s="526" t="s">
        <v>166</v>
      </c>
      <c r="D15" s="520">
        <f>SUM(E15:P15)</f>
        <v>0</v>
      </c>
      <c r="E15" s="527"/>
      <c r="F15" s="527"/>
      <c r="G15" s="527"/>
      <c r="H15" s="527"/>
      <c r="I15" s="527"/>
      <c r="J15" s="527"/>
      <c r="K15" s="527"/>
      <c r="L15" s="527"/>
      <c r="M15" s="527"/>
      <c r="N15" s="527"/>
      <c r="O15" s="527"/>
      <c r="P15" s="527"/>
      <c r="Q15" s="528">
        <f t="shared" si="1"/>
        <v>0</v>
      </c>
    </row>
    <row r="16" spans="1:245" ht="24.75" customHeight="1">
      <c r="A16" s="529"/>
      <c r="B16" s="525" t="s">
        <v>518</v>
      </c>
      <c r="C16" s="526" t="s">
        <v>166</v>
      </c>
      <c r="D16" s="520">
        <f>SUM(E16:P16)</f>
        <v>0</v>
      </c>
      <c r="E16" s="527"/>
      <c r="F16" s="527"/>
      <c r="G16" s="527"/>
      <c r="H16" s="527"/>
      <c r="I16" s="527"/>
      <c r="J16" s="527"/>
      <c r="K16" s="527"/>
      <c r="L16" s="527"/>
      <c r="M16" s="527"/>
      <c r="N16" s="527"/>
      <c r="O16" s="527"/>
      <c r="P16" s="527"/>
      <c r="Q16" s="528">
        <f t="shared" si="1"/>
        <v>0</v>
      </c>
    </row>
    <row r="17" spans="1:17" ht="24.75" customHeight="1">
      <c r="A17" s="529"/>
      <c r="B17" s="525" t="s">
        <v>519</v>
      </c>
      <c r="C17" s="526" t="s">
        <v>166</v>
      </c>
      <c r="D17" s="520">
        <f>SUM(E17:P17)</f>
        <v>0</v>
      </c>
      <c r="E17" s="527"/>
      <c r="F17" s="527"/>
      <c r="G17" s="527"/>
      <c r="H17" s="527"/>
      <c r="I17" s="527"/>
      <c r="J17" s="527"/>
      <c r="K17" s="527"/>
      <c r="L17" s="527"/>
      <c r="M17" s="527"/>
      <c r="N17" s="527"/>
      <c r="O17" s="527"/>
      <c r="P17" s="527"/>
      <c r="Q17" s="528">
        <f t="shared" si="1"/>
        <v>0</v>
      </c>
    </row>
    <row r="18" spans="1:17" ht="19.5" customHeight="1">
      <c r="A18" s="529"/>
      <c r="B18" s="525" t="s">
        <v>520</v>
      </c>
      <c r="C18" s="526" t="s">
        <v>166</v>
      </c>
      <c r="D18" s="520">
        <f t="shared" ref="D18" si="3">SUM(E18:P18)</f>
        <v>0</v>
      </c>
      <c r="E18" s="527"/>
      <c r="F18" s="527"/>
      <c r="G18" s="527"/>
      <c r="H18" s="527"/>
      <c r="I18" s="527"/>
      <c r="J18" s="527"/>
      <c r="K18" s="527"/>
      <c r="L18" s="527"/>
      <c r="M18" s="527"/>
      <c r="N18" s="527"/>
      <c r="O18" s="527"/>
      <c r="P18" s="527"/>
      <c r="Q18" s="528">
        <f t="shared" si="1"/>
        <v>0</v>
      </c>
    </row>
    <row r="19" spans="1:17" ht="24.75" customHeight="1">
      <c r="A19" s="529"/>
      <c r="B19" s="525" t="s">
        <v>521</v>
      </c>
      <c r="C19" s="526" t="s">
        <v>166</v>
      </c>
      <c r="D19" s="520">
        <f t="shared" ref="D19:D28" si="4">SUM(E19:P19)</f>
        <v>0</v>
      </c>
      <c r="E19" s="527"/>
      <c r="F19" s="527"/>
      <c r="G19" s="527"/>
      <c r="H19" s="527"/>
      <c r="I19" s="527"/>
      <c r="J19" s="527"/>
      <c r="K19" s="527"/>
      <c r="L19" s="527"/>
      <c r="M19" s="527"/>
      <c r="N19" s="527"/>
      <c r="O19" s="527"/>
      <c r="P19" s="527"/>
      <c r="Q19" s="528">
        <f t="shared" si="1"/>
        <v>0</v>
      </c>
    </row>
    <row r="20" spans="1:17" ht="24.75" customHeight="1">
      <c r="A20" s="530"/>
      <c r="B20" s="525" t="s">
        <v>522</v>
      </c>
      <c r="C20" s="526" t="s">
        <v>166</v>
      </c>
      <c r="D20" s="520">
        <f t="shared" si="4"/>
        <v>0</v>
      </c>
      <c r="E20" s="527"/>
      <c r="F20" s="527"/>
      <c r="G20" s="527"/>
      <c r="H20" s="527"/>
      <c r="I20" s="527"/>
      <c r="J20" s="527"/>
      <c r="K20" s="527"/>
      <c r="L20" s="527"/>
      <c r="M20" s="527"/>
      <c r="N20" s="527"/>
      <c r="O20" s="527"/>
      <c r="P20" s="527"/>
      <c r="Q20" s="528">
        <f t="shared" si="1"/>
        <v>0</v>
      </c>
    </row>
    <row r="21" spans="1:17" s="517" customFormat="1" ht="20.100000000000001" customHeight="1">
      <c r="A21" s="521" t="s">
        <v>817</v>
      </c>
      <c r="B21" s="522" t="s">
        <v>166</v>
      </c>
      <c r="C21" s="523" t="s">
        <v>166</v>
      </c>
      <c r="D21" s="520">
        <f t="shared" si="4"/>
        <v>0</v>
      </c>
      <c r="E21" s="520">
        <f>SUM(E23:E28)</f>
        <v>0</v>
      </c>
      <c r="F21" s="520">
        <f t="shared" ref="F21:M21" si="5">SUM(F23:F28)</f>
        <v>0</v>
      </c>
      <c r="G21" s="520">
        <f t="shared" si="5"/>
        <v>0</v>
      </c>
      <c r="H21" s="520">
        <f t="shared" si="5"/>
        <v>0</v>
      </c>
      <c r="I21" s="520">
        <f t="shared" si="5"/>
        <v>0</v>
      </c>
      <c r="J21" s="520">
        <f t="shared" si="5"/>
        <v>0</v>
      </c>
      <c r="K21" s="520">
        <f t="shared" si="5"/>
        <v>0</v>
      </c>
      <c r="L21" s="520">
        <f t="shared" si="5"/>
        <v>0</v>
      </c>
      <c r="M21" s="520">
        <f t="shared" si="5"/>
        <v>0</v>
      </c>
      <c r="N21" s="520">
        <f>SUM(N23:N28)</f>
        <v>0</v>
      </c>
      <c r="O21" s="520">
        <f>SUM(O23:O28)</f>
        <v>0</v>
      </c>
      <c r="P21" s="520">
        <f>SUM(P23:P28)</f>
        <v>0</v>
      </c>
      <c r="Q21" s="528">
        <f t="shared" si="1"/>
        <v>0</v>
      </c>
    </row>
    <row r="22" spans="1:17" s="508" customFormat="1" ht="18" customHeight="1">
      <c r="A22" s="531" t="s">
        <v>507</v>
      </c>
      <c r="B22" s="532" t="s">
        <v>166</v>
      </c>
      <c r="C22" s="533" t="s">
        <v>166</v>
      </c>
      <c r="D22" s="534">
        <f t="shared" si="4"/>
        <v>0</v>
      </c>
      <c r="E22" s="535"/>
      <c r="F22" s="535"/>
      <c r="G22" s="535"/>
      <c r="H22" s="535"/>
      <c r="I22" s="535"/>
      <c r="J22" s="535"/>
      <c r="K22" s="535"/>
      <c r="L22" s="535"/>
      <c r="M22" s="535"/>
      <c r="N22" s="535"/>
      <c r="O22" s="535"/>
      <c r="P22" s="535"/>
      <c r="Q22" s="528">
        <f t="shared" si="1"/>
        <v>0</v>
      </c>
    </row>
    <row r="23" spans="1:17" ht="24.75" customHeight="1">
      <c r="A23" s="524" t="s">
        <v>826</v>
      </c>
      <c r="B23" s="525" t="s">
        <v>517</v>
      </c>
      <c r="C23" s="526" t="s">
        <v>166</v>
      </c>
      <c r="D23" s="520">
        <f t="shared" si="4"/>
        <v>0</v>
      </c>
      <c r="E23" s="527"/>
      <c r="F23" s="527"/>
      <c r="G23" s="527"/>
      <c r="H23" s="527"/>
      <c r="I23" s="527"/>
      <c r="J23" s="527"/>
      <c r="K23" s="527"/>
      <c r="L23" s="527"/>
      <c r="M23" s="527"/>
      <c r="N23" s="527"/>
      <c r="O23" s="527"/>
      <c r="P23" s="527"/>
      <c r="Q23" s="528">
        <f t="shared" si="1"/>
        <v>0</v>
      </c>
    </row>
    <row r="24" spans="1:17" ht="24.75" customHeight="1">
      <c r="A24" s="529"/>
      <c r="B24" s="525" t="s">
        <v>518</v>
      </c>
      <c r="C24" s="526" t="s">
        <v>166</v>
      </c>
      <c r="D24" s="520">
        <f t="shared" si="4"/>
        <v>0</v>
      </c>
      <c r="E24" s="527"/>
      <c r="F24" s="527"/>
      <c r="G24" s="527"/>
      <c r="H24" s="527"/>
      <c r="I24" s="527"/>
      <c r="J24" s="527"/>
      <c r="K24" s="527"/>
      <c r="L24" s="527"/>
      <c r="M24" s="527"/>
      <c r="N24" s="527"/>
      <c r="O24" s="527"/>
      <c r="P24" s="527"/>
      <c r="Q24" s="528">
        <f t="shared" si="1"/>
        <v>0</v>
      </c>
    </row>
    <row r="25" spans="1:17" ht="24.75" customHeight="1">
      <c r="A25" s="529"/>
      <c r="B25" s="525" t="s">
        <v>519</v>
      </c>
      <c r="C25" s="526" t="s">
        <v>166</v>
      </c>
      <c r="D25" s="520">
        <f t="shared" si="4"/>
        <v>0</v>
      </c>
      <c r="E25" s="527"/>
      <c r="F25" s="527"/>
      <c r="G25" s="527"/>
      <c r="H25" s="527"/>
      <c r="I25" s="527"/>
      <c r="J25" s="527"/>
      <c r="K25" s="527"/>
      <c r="L25" s="527"/>
      <c r="M25" s="527"/>
      <c r="N25" s="527"/>
      <c r="O25" s="527"/>
      <c r="P25" s="527"/>
      <c r="Q25" s="528">
        <f t="shared" si="1"/>
        <v>0</v>
      </c>
    </row>
    <row r="26" spans="1:17" ht="19.5" customHeight="1">
      <c r="A26" s="529"/>
      <c r="B26" s="525" t="s">
        <v>520</v>
      </c>
      <c r="C26" s="526" t="s">
        <v>166</v>
      </c>
      <c r="D26" s="520">
        <f t="shared" si="4"/>
        <v>0</v>
      </c>
      <c r="E26" s="527"/>
      <c r="F26" s="527"/>
      <c r="G26" s="527"/>
      <c r="H26" s="527"/>
      <c r="I26" s="527"/>
      <c r="J26" s="527"/>
      <c r="K26" s="527"/>
      <c r="L26" s="527"/>
      <c r="M26" s="527"/>
      <c r="N26" s="527"/>
      <c r="O26" s="527"/>
      <c r="P26" s="527"/>
      <c r="Q26" s="528">
        <f t="shared" si="1"/>
        <v>0</v>
      </c>
    </row>
    <row r="27" spans="1:17" ht="24.75" customHeight="1">
      <c r="A27" s="529"/>
      <c r="B27" s="525" t="s">
        <v>521</v>
      </c>
      <c r="C27" s="526" t="s">
        <v>166</v>
      </c>
      <c r="D27" s="520">
        <f t="shared" si="4"/>
        <v>0</v>
      </c>
      <c r="E27" s="527"/>
      <c r="F27" s="527"/>
      <c r="G27" s="527"/>
      <c r="H27" s="527"/>
      <c r="I27" s="527"/>
      <c r="J27" s="527"/>
      <c r="K27" s="527"/>
      <c r="L27" s="527"/>
      <c r="M27" s="527"/>
      <c r="N27" s="527"/>
      <c r="O27" s="527"/>
      <c r="P27" s="527"/>
      <c r="Q27" s="528">
        <f t="shared" si="1"/>
        <v>0</v>
      </c>
    </row>
    <row r="28" spans="1:17" ht="24.75" customHeight="1">
      <c r="A28" s="530"/>
      <c r="B28" s="525" t="s">
        <v>522</v>
      </c>
      <c r="C28" s="526" t="s">
        <v>166</v>
      </c>
      <c r="D28" s="520">
        <f t="shared" si="4"/>
        <v>0</v>
      </c>
      <c r="E28" s="527"/>
      <c r="F28" s="527"/>
      <c r="G28" s="527"/>
      <c r="H28" s="527"/>
      <c r="I28" s="527"/>
      <c r="J28" s="527"/>
      <c r="K28" s="527"/>
      <c r="L28" s="527"/>
      <c r="M28" s="527"/>
      <c r="N28" s="527"/>
      <c r="O28" s="527"/>
      <c r="P28" s="527"/>
      <c r="Q28" s="528">
        <f t="shared" si="1"/>
        <v>0</v>
      </c>
    </row>
    <row r="29" spans="1:17" ht="13.5" customHeight="1">
      <c r="A29" s="509"/>
      <c r="B29" s="510"/>
      <c r="C29" s="511"/>
      <c r="D29" s="512"/>
      <c r="E29" s="512"/>
      <c r="F29" s="512"/>
      <c r="G29" s="512"/>
      <c r="H29" s="512"/>
      <c r="I29" s="512"/>
      <c r="J29" s="512"/>
      <c r="K29" s="512"/>
      <c r="L29" s="512"/>
      <c r="M29" s="512"/>
      <c r="N29" s="512"/>
      <c r="O29" s="512"/>
      <c r="P29" s="512"/>
      <c r="Q29" s="513"/>
    </row>
    <row r="30" spans="1:17" s="517" customFormat="1" ht="19.5" customHeight="1">
      <c r="A30" s="514" t="s">
        <v>508</v>
      </c>
      <c r="B30" s="515"/>
      <c r="C30" s="515"/>
      <c r="D30" s="515"/>
      <c r="E30" s="515"/>
      <c r="F30" s="515"/>
      <c r="G30" s="515"/>
      <c r="H30" s="515"/>
      <c r="I30" s="515"/>
      <c r="J30" s="515"/>
      <c r="K30" s="515"/>
      <c r="L30" s="515"/>
      <c r="M30" s="515"/>
      <c r="N30" s="515"/>
      <c r="O30" s="515"/>
      <c r="P30" s="515"/>
      <c r="Q30" s="516"/>
    </row>
    <row r="31" spans="1:17" ht="13.5" customHeight="1">
      <c r="A31" s="509"/>
      <c r="B31" s="510"/>
      <c r="C31" s="511"/>
      <c r="D31" s="512"/>
      <c r="E31" s="512"/>
      <c r="F31" s="512"/>
      <c r="G31" s="512"/>
      <c r="H31" s="512"/>
      <c r="I31" s="512"/>
      <c r="J31" s="512"/>
      <c r="K31" s="512"/>
      <c r="L31" s="512"/>
      <c r="M31" s="512"/>
      <c r="N31" s="512"/>
      <c r="O31" s="512"/>
      <c r="P31" s="512"/>
      <c r="Q31" s="513"/>
    </row>
    <row r="32" spans="1:17" ht="61.5" customHeight="1">
      <c r="A32" s="518"/>
      <c r="B32" s="518"/>
      <c r="C32" s="519"/>
      <c r="D32" s="520">
        <f>D33+D40</f>
        <v>0</v>
      </c>
      <c r="E32" s="520">
        <f t="shared" ref="E32:P32" si="6">E33+E40</f>
        <v>0</v>
      </c>
      <c r="F32" s="520">
        <f t="shared" si="6"/>
        <v>0</v>
      </c>
      <c r="G32" s="520">
        <f t="shared" si="6"/>
        <v>0</v>
      </c>
      <c r="H32" s="520">
        <f t="shared" si="6"/>
        <v>0</v>
      </c>
      <c r="I32" s="520">
        <f t="shared" si="6"/>
        <v>0</v>
      </c>
      <c r="J32" s="520">
        <f t="shared" si="6"/>
        <v>0</v>
      </c>
      <c r="K32" s="520">
        <f t="shared" si="6"/>
        <v>0</v>
      </c>
      <c r="L32" s="520">
        <f t="shared" si="6"/>
        <v>0</v>
      </c>
      <c r="M32" s="520">
        <f t="shared" si="6"/>
        <v>0</v>
      </c>
      <c r="N32" s="520">
        <f t="shared" si="6"/>
        <v>0</v>
      </c>
      <c r="O32" s="520">
        <f t="shared" si="6"/>
        <v>0</v>
      </c>
      <c r="P32" s="520">
        <f t="shared" si="6"/>
        <v>0</v>
      </c>
      <c r="Q32" s="520">
        <f t="shared" ref="Q32:Q47" si="7">SUM(J32:P32)</f>
        <v>0</v>
      </c>
    </row>
    <row r="33" spans="1:17" s="517" customFormat="1" ht="20.100000000000001" customHeight="1">
      <c r="A33" s="521" t="s">
        <v>500</v>
      </c>
      <c r="B33" s="522" t="s">
        <v>166</v>
      </c>
      <c r="C33" s="523" t="s">
        <v>166</v>
      </c>
      <c r="D33" s="520">
        <f t="shared" ref="D33:D47" si="8">SUM(E33:P33)</f>
        <v>0</v>
      </c>
      <c r="E33" s="520">
        <f>SUM(E34:E39)</f>
        <v>0</v>
      </c>
      <c r="F33" s="520">
        <f>SUM(F34:F39)</f>
        <v>0</v>
      </c>
      <c r="G33" s="520">
        <f t="shared" ref="G33:P33" si="9">SUM(G34:G39)</f>
        <v>0</v>
      </c>
      <c r="H33" s="520">
        <f t="shared" si="9"/>
        <v>0</v>
      </c>
      <c r="I33" s="520">
        <f t="shared" si="9"/>
        <v>0</v>
      </c>
      <c r="J33" s="520">
        <f t="shared" si="9"/>
        <v>0</v>
      </c>
      <c r="K33" s="520">
        <f t="shared" si="9"/>
        <v>0</v>
      </c>
      <c r="L33" s="520">
        <f t="shared" si="9"/>
        <v>0</v>
      </c>
      <c r="M33" s="520">
        <f t="shared" si="9"/>
        <v>0</v>
      </c>
      <c r="N33" s="520">
        <f t="shared" si="9"/>
        <v>0</v>
      </c>
      <c r="O33" s="520">
        <f t="shared" si="9"/>
        <v>0</v>
      </c>
      <c r="P33" s="520">
        <f t="shared" si="9"/>
        <v>0</v>
      </c>
      <c r="Q33" s="528">
        <f t="shared" si="7"/>
        <v>0</v>
      </c>
    </row>
    <row r="34" spans="1:17" ht="24.75" customHeight="1">
      <c r="A34" s="524" t="s">
        <v>501</v>
      </c>
      <c r="B34" s="525" t="s">
        <v>517</v>
      </c>
      <c r="C34" s="526" t="s">
        <v>166</v>
      </c>
      <c r="D34" s="520">
        <f t="shared" si="8"/>
        <v>0</v>
      </c>
      <c r="E34" s="527"/>
      <c r="F34" s="527"/>
      <c r="G34" s="527"/>
      <c r="H34" s="527"/>
      <c r="I34" s="527"/>
      <c r="J34" s="527"/>
      <c r="K34" s="527"/>
      <c r="L34" s="527"/>
      <c r="M34" s="527"/>
      <c r="N34" s="527"/>
      <c r="O34" s="527"/>
      <c r="P34" s="527"/>
      <c r="Q34" s="528">
        <f t="shared" si="7"/>
        <v>0</v>
      </c>
    </row>
    <row r="35" spans="1:17" ht="24.75" customHeight="1">
      <c r="A35" s="529"/>
      <c r="B35" s="525" t="s">
        <v>518</v>
      </c>
      <c r="C35" s="526" t="s">
        <v>166</v>
      </c>
      <c r="D35" s="520">
        <f t="shared" si="8"/>
        <v>0</v>
      </c>
      <c r="E35" s="527"/>
      <c r="F35" s="527"/>
      <c r="G35" s="527"/>
      <c r="H35" s="527"/>
      <c r="I35" s="527"/>
      <c r="J35" s="527"/>
      <c r="K35" s="527"/>
      <c r="L35" s="527"/>
      <c r="M35" s="527"/>
      <c r="N35" s="527"/>
      <c r="O35" s="527"/>
      <c r="P35" s="527"/>
      <c r="Q35" s="528">
        <f t="shared" si="7"/>
        <v>0</v>
      </c>
    </row>
    <row r="36" spans="1:17" ht="24.75" customHeight="1">
      <c r="A36" s="529"/>
      <c r="B36" s="525" t="s">
        <v>519</v>
      </c>
      <c r="C36" s="526" t="s">
        <v>166</v>
      </c>
      <c r="D36" s="520">
        <f t="shared" si="8"/>
        <v>0</v>
      </c>
      <c r="E36" s="527"/>
      <c r="F36" s="527"/>
      <c r="G36" s="527"/>
      <c r="H36" s="527"/>
      <c r="I36" s="527"/>
      <c r="J36" s="527"/>
      <c r="K36" s="527"/>
      <c r="L36" s="527"/>
      <c r="M36" s="527"/>
      <c r="N36" s="527"/>
      <c r="O36" s="527"/>
      <c r="P36" s="527"/>
      <c r="Q36" s="528">
        <f t="shared" si="7"/>
        <v>0</v>
      </c>
    </row>
    <row r="37" spans="1:17" ht="19.5" customHeight="1">
      <c r="A37" s="529"/>
      <c r="B37" s="525" t="s">
        <v>520</v>
      </c>
      <c r="C37" s="526" t="s">
        <v>166</v>
      </c>
      <c r="D37" s="520">
        <f t="shared" si="8"/>
        <v>0</v>
      </c>
      <c r="E37" s="527"/>
      <c r="F37" s="527"/>
      <c r="G37" s="527"/>
      <c r="H37" s="527"/>
      <c r="I37" s="527"/>
      <c r="J37" s="527"/>
      <c r="K37" s="527"/>
      <c r="L37" s="527"/>
      <c r="M37" s="527"/>
      <c r="N37" s="527"/>
      <c r="O37" s="527"/>
      <c r="P37" s="527"/>
      <c r="Q37" s="528">
        <f t="shared" si="7"/>
        <v>0</v>
      </c>
    </row>
    <row r="38" spans="1:17" ht="24.75" customHeight="1">
      <c r="A38" s="529"/>
      <c r="B38" s="525" t="s">
        <v>521</v>
      </c>
      <c r="C38" s="526" t="s">
        <v>166</v>
      </c>
      <c r="D38" s="520">
        <f t="shared" si="8"/>
        <v>0</v>
      </c>
      <c r="E38" s="527"/>
      <c r="F38" s="527"/>
      <c r="G38" s="527"/>
      <c r="H38" s="527"/>
      <c r="I38" s="527"/>
      <c r="J38" s="527"/>
      <c r="K38" s="527"/>
      <c r="L38" s="527"/>
      <c r="M38" s="527"/>
      <c r="N38" s="527"/>
      <c r="O38" s="527"/>
      <c r="P38" s="527"/>
      <c r="Q38" s="528">
        <f t="shared" si="7"/>
        <v>0</v>
      </c>
    </row>
    <row r="39" spans="1:17" ht="24.75" customHeight="1">
      <c r="A39" s="530"/>
      <c r="B39" s="525" t="s">
        <v>522</v>
      </c>
      <c r="C39" s="526" t="s">
        <v>166</v>
      </c>
      <c r="D39" s="520">
        <f t="shared" si="8"/>
        <v>0</v>
      </c>
      <c r="E39" s="527"/>
      <c r="F39" s="527"/>
      <c r="G39" s="527"/>
      <c r="H39" s="527"/>
      <c r="I39" s="527"/>
      <c r="J39" s="527"/>
      <c r="K39" s="527"/>
      <c r="L39" s="527"/>
      <c r="M39" s="527"/>
      <c r="N39" s="527"/>
      <c r="O39" s="527"/>
      <c r="P39" s="527"/>
      <c r="Q39" s="528">
        <f t="shared" si="7"/>
        <v>0</v>
      </c>
    </row>
    <row r="40" spans="1:17" s="517" customFormat="1" ht="20.100000000000001" customHeight="1">
      <c r="A40" s="521" t="s">
        <v>817</v>
      </c>
      <c r="B40" s="522" t="s">
        <v>166</v>
      </c>
      <c r="C40" s="523" t="s">
        <v>166</v>
      </c>
      <c r="D40" s="520">
        <f t="shared" si="8"/>
        <v>0</v>
      </c>
      <c r="E40" s="520">
        <f>SUM(E42:E47)</f>
        <v>0</v>
      </c>
      <c r="F40" s="520">
        <f t="shared" ref="F40:P40" si="10">SUM(F42:F47)</f>
        <v>0</v>
      </c>
      <c r="G40" s="520">
        <f t="shared" si="10"/>
        <v>0</v>
      </c>
      <c r="H40" s="520">
        <f t="shared" si="10"/>
        <v>0</v>
      </c>
      <c r="I40" s="520">
        <f t="shared" si="10"/>
        <v>0</v>
      </c>
      <c r="J40" s="520">
        <f t="shared" si="10"/>
        <v>0</v>
      </c>
      <c r="K40" s="520">
        <f t="shared" si="10"/>
        <v>0</v>
      </c>
      <c r="L40" s="520">
        <f t="shared" si="10"/>
        <v>0</v>
      </c>
      <c r="M40" s="520">
        <f t="shared" si="10"/>
        <v>0</v>
      </c>
      <c r="N40" s="520">
        <f t="shared" si="10"/>
        <v>0</v>
      </c>
      <c r="O40" s="520">
        <f t="shared" si="10"/>
        <v>0</v>
      </c>
      <c r="P40" s="520">
        <f t="shared" si="10"/>
        <v>0</v>
      </c>
      <c r="Q40" s="528">
        <f t="shared" si="7"/>
        <v>0</v>
      </c>
    </row>
    <row r="41" spans="1:17" s="508" customFormat="1" ht="30.75" customHeight="1">
      <c r="A41" s="531" t="s">
        <v>662</v>
      </c>
      <c r="B41" s="532" t="s">
        <v>166</v>
      </c>
      <c r="C41" s="533" t="s">
        <v>166</v>
      </c>
      <c r="D41" s="534">
        <f t="shared" si="8"/>
        <v>0</v>
      </c>
      <c r="E41" s="535"/>
      <c r="F41" s="535"/>
      <c r="G41" s="535"/>
      <c r="H41" s="535"/>
      <c r="I41" s="535"/>
      <c r="J41" s="535"/>
      <c r="K41" s="535"/>
      <c r="L41" s="535"/>
      <c r="M41" s="535"/>
      <c r="N41" s="535"/>
      <c r="O41" s="535"/>
      <c r="P41" s="535"/>
      <c r="Q41" s="528">
        <f t="shared" si="7"/>
        <v>0</v>
      </c>
    </row>
    <row r="42" spans="1:17" ht="24.75" customHeight="1">
      <c r="A42" s="524" t="s">
        <v>826</v>
      </c>
      <c r="B42" s="525" t="s">
        <v>517</v>
      </c>
      <c r="C42" s="526" t="s">
        <v>166</v>
      </c>
      <c r="D42" s="520">
        <f t="shared" si="8"/>
        <v>0</v>
      </c>
      <c r="E42" s="527"/>
      <c r="F42" s="527"/>
      <c r="G42" s="527"/>
      <c r="H42" s="527"/>
      <c r="I42" s="527"/>
      <c r="J42" s="527"/>
      <c r="K42" s="527"/>
      <c r="L42" s="527"/>
      <c r="M42" s="527"/>
      <c r="N42" s="527"/>
      <c r="O42" s="527"/>
      <c r="P42" s="527"/>
      <c r="Q42" s="528">
        <f t="shared" si="7"/>
        <v>0</v>
      </c>
    </row>
    <row r="43" spans="1:17" ht="24.75" customHeight="1">
      <c r="A43" s="529"/>
      <c r="B43" s="525" t="s">
        <v>518</v>
      </c>
      <c r="C43" s="526" t="s">
        <v>166</v>
      </c>
      <c r="D43" s="520">
        <f t="shared" si="8"/>
        <v>0</v>
      </c>
      <c r="E43" s="527"/>
      <c r="F43" s="527"/>
      <c r="G43" s="527"/>
      <c r="H43" s="527"/>
      <c r="I43" s="527"/>
      <c r="J43" s="527"/>
      <c r="K43" s="527"/>
      <c r="L43" s="527"/>
      <c r="M43" s="527"/>
      <c r="N43" s="527"/>
      <c r="O43" s="527"/>
      <c r="P43" s="527"/>
      <c r="Q43" s="528">
        <f t="shared" si="7"/>
        <v>0</v>
      </c>
    </row>
    <row r="44" spans="1:17" ht="24.75" customHeight="1">
      <c r="A44" s="529"/>
      <c r="B44" s="525" t="s">
        <v>519</v>
      </c>
      <c r="C44" s="526" t="s">
        <v>166</v>
      </c>
      <c r="D44" s="520">
        <f t="shared" si="8"/>
        <v>0</v>
      </c>
      <c r="E44" s="527"/>
      <c r="F44" s="527"/>
      <c r="G44" s="527"/>
      <c r="H44" s="527"/>
      <c r="I44" s="527"/>
      <c r="J44" s="527"/>
      <c r="K44" s="527"/>
      <c r="L44" s="527"/>
      <c r="M44" s="527"/>
      <c r="N44" s="527"/>
      <c r="O44" s="527"/>
      <c r="P44" s="527"/>
      <c r="Q44" s="528">
        <f t="shared" si="7"/>
        <v>0</v>
      </c>
    </row>
    <row r="45" spans="1:17" ht="19.5" customHeight="1">
      <c r="A45" s="529"/>
      <c r="B45" s="525" t="s">
        <v>520</v>
      </c>
      <c r="C45" s="526" t="s">
        <v>166</v>
      </c>
      <c r="D45" s="520">
        <f t="shared" si="8"/>
        <v>0</v>
      </c>
      <c r="E45" s="527"/>
      <c r="F45" s="527"/>
      <c r="G45" s="527"/>
      <c r="H45" s="527"/>
      <c r="I45" s="527"/>
      <c r="J45" s="527"/>
      <c r="K45" s="527"/>
      <c r="L45" s="527"/>
      <c r="M45" s="527"/>
      <c r="N45" s="527"/>
      <c r="O45" s="527"/>
      <c r="P45" s="527"/>
      <c r="Q45" s="528">
        <f t="shared" si="7"/>
        <v>0</v>
      </c>
    </row>
    <row r="46" spans="1:17" ht="24.75" customHeight="1">
      <c r="A46" s="529"/>
      <c r="B46" s="525" t="s">
        <v>521</v>
      </c>
      <c r="C46" s="526" t="s">
        <v>166</v>
      </c>
      <c r="D46" s="520">
        <f t="shared" si="8"/>
        <v>0</v>
      </c>
      <c r="E46" s="527"/>
      <c r="F46" s="527"/>
      <c r="G46" s="527"/>
      <c r="H46" s="527"/>
      <c r="I46" s="527"/>
      <c r="J46" s="527"/>
      <c r="K46" s="527"/>
      <c r="L46" s="527"/>
      <c r="M46" s="527"/>
      <c r="N46" s="527"/>
      <c r="O46" s="527"/>
      <c r="P46" s="527"/>
      <c r="Q46" s="528">
        <f t="shared" si="7"/>
        <v>0</v>
      </c>
    </row>
    <row r="47" spans="1:17" ht="24.75" customHeight="1">
      <c r="A47" s="530"/>
      <c r="B47" s="525" t="s">
        <v>522</v>
      </c>
      <c r="C47" s="526" t="s">
        <v>166</v>
      </c>
      <c r="D47" s="520">
        <f t="shared" si="8"/>
        <v>0</v>
      </c>
      <c r="E47" s="527"/>
      <c r="F47" s="527"/>
      <c r="G47" s="527"/>
      <c r="H47" s="527"/>
      <c r="I47" s="527"/>
      <c r="J47" s="527"/>
      <c r="K47" s="527"/>
      <c r="L47" s="527"/>
      <c r="M47" s="527"/>
      <c r="N47" s="527"/>
      <c r="O47" s="527"/>
      <c r="P47" s="527"/>
      <c r="Q47" s="528">
        <f t="shared" si="7"/>
        <v>0</v>
      </c>
    </row>
    <row r="48" spans="1:17" ht="13.5" customHeight="1">
      <c r="A48" s="536"/>
      <c r="B48" s="537"/>
      <c r="C48" s="538"/>
      <c r="D48" s="539"/>
      <c r="E48" s="539"/>
      <c r="F48" s="539"/>
      <c r="G48" s="539"/>
      <c r="H48" s="539"/>
      <c r="I48" s="539"/>
      <c r="J48" s="539"/>
      <c r="K48" s="539"/>
      <c r="L48" s="539"/>
      <c r="M48" s="539"/>
      <c r="N48" s="539"/>
      <c r="O48" s="539"/>
      <c r="P48" s="539"/>
      <c r="Q48" s="513"/>
    </row>
    <row r="49" spans="1:18" s="543" customFormat="1" ht="18.75" customHeight="1">
      <c r="A49" s="540" t="s">
        <v>509</v>
      </c>
      <c r="B49" s="540"/>
      <c r="C49" s="541"/>
      <c r="D49" s="542">
        <f>D32-D13</f>
        <v>0</v>
      </c>
      <c r="E49" s="542">
        <f t="shared" ref="E49:Q50" si="11">E32-E13</f>
        <v>0</v>
      </c>
      <c r="F49" s="542">
        <f t="shared" si="11"/>
        <v>0</v>
      </c>
      <c r="G49" s="542">
        <f t="shared" si="11"/>
        <v>0</v>
      </c>
      <c r="H49" s="542">
        <f t="shared" si="11"/>
        <v>0</v>
      </c>
      <c r="I49" s="542">
        <f t="shared" si="11"/>
        <v>0</v>
      </c>
      <c r="J49" s="542">
        <f>J32-J13</f>
        <v>0</v>
      </c>
      <c r="K49" s="542">
        <f t="shared" si="11"/>
        <v>0</v>
      </c>
      <c r="L49" s="542">
        <f t="shared" si="11"/>
        <v>0</v>
      </c>
      <c r="M49" s="542">
        <f t="shared" si="11"/>
        <v>0</v>
      </c>
      <c r="N49" s="542">
        <f t="shared" si="11"/>
        <v>0</v>
      </c>
      <c r="O49" s="542">
        <f t="shared" si="11"/>
        <v>0</v>
      </c>
      <c r="P49" s="542">
        <f t="shared" si="11"/>
        <v>0</v>
      </c>
      <c r="Q49" s="542">
        <f t="shared" si="11"/>
        <v>0</v>
      </c>
    </row>
    <row r="50" spans="1:18" s="543" customFormat="1" ht="18.75" customHeight="1">
      <c r="A50" s="540" t="s">
        <v>99</v>
      </c>
      <c r="B50" s="540"/>
      <c r="C50" s="541"/>
      <c r="D50" s="542">
        <f>D33-D14</f>
        <v>0</v>
      </c>
      <c r="E50" s="542">
        <f t="shared" si="11"/>
        <v>0</v>
      </c>
      <c r="F50" s="542">
        <f t="shared" si="11"/>
        <v>0</v>
      </c>
      <c r="G50" s="542">
        <f t="shared" si="11"/>
        <v>0</v>
      </c>
      <c r="H50" s="542">
        <f t="shared" si="11"/>
        <v>0</v>
      </c>
      <c r="I50" s="542">
        <f t="shared" si="11"/>
        <v>0</v>
      </c>
      <c r="J50" s="542">
        <f>J33-J14</f>
        <v>0</v>
      </c>
      <c r="K50" s="542">
        <f t="shared" si="11"/>
        <v>0</v>
      </c>
      <c r="L50" s="542">
        <f t="shared" si="11"/>
        <v>0</v>
      </c>
      <c r="M50" s="542">
        <f t="shared" si="11"/>
        <v>0</v>
      </c>
      <c r="N50" s="542">
        <f t="shared" si="11"/>
        <v>0</v>
      </c>
      <c r="O50" s="542">
        <f t="shared" si="11"/>
        <v>0</v>
      </c>
      <c r="P50" s="542">
        <f t="shared" si="11"/>
        <v>0</v>
      </c>
      <c r="Q50" s="542">
        <f t="shared" si="11"/>
        <v>0</v>
      </c>
    </row>
    <row r="51" spans="1:18" s="543" customFormat="1" ht="18.75" customHeight="1">
      <c r="A51" s="540" t="s">
        <v>818</v>
      </c>
      <c r="B51" s="540"/>
      <c r="C51" s="541"/>
      <c r="D51" s="542">
        <f>D40-D21</f>
        <v>0</v>
      </c>
      <c r="E51" s="542">
        <f t="shared" ref="E51:Q51" si="12">E40-E21</f>
        <v>0</v>
      </c>
      <c r="F51" s="542">
        <f t="shared" si="12"/>
        <v>0</v>
      </c>
      <c r="G51" s="542">
        <f t="shared" si="12"/>
        <v>0</v>
      </c>
      <c r="H51" s="542">
        <f t="shared" si="12"/>
        <v>0</v>
      </c>
      <c r="I51" s="542">
        <f t="shared" si="12"/>
        <v>0</v>
      </c>
      <c r="J51" s="542">
        <f t="shared" si="12"/>
        <v>0</v>
      </c>
      <c r="K51" s="542">
        <f t="shared" si="12"/>
        <v>0</v>
      </c>
      <c r="L51" s="542">
        <f t="shared" si="12"/>
        <v>0</v>
      </c>
      <c r="M51" s="542">
        <f t="shared" si="12"/>
        <v>0</v>
      </c>
      <c r="N51" s="542">
        <f>N40-N21</f>
        <v>0</v>
      </c>
      <c r="O51" s="542">
        <f>O40-O21</f>
        <v>0</v>
      </c>
      <c r="P51" s="542">
        <f>P40-P21</f>
        <v>0</v>
      </c>
      <c r="Q51" s="542">
        <f t="shared" si="12"/>
        <v>0</v>
      </c>
    </row>
    <row r="52" spans="1:18" ht="9" customHeight="1">
      <c r="A52" s="544"/>
      <c r="B52" s="544"/>
      <c r="C52" s="545"/>
      <c r="D52" s="546"/>
      <c r="E52" s="546"/>
      <c r="F52" s="546"/>
      <c r="G52" s="546"/>
      <c r="H52" s="546"/>
      <c r="I52" s="546"/>
      <c r="J52" s="546"/>
      <c r="K52" s="546"/>
      <c r="L52" s="546"/>
      <c r="M52" s="546"/>
      <c r="N52" s="546"/>
      <c r="O52" s="546"/>
      <c r="P52" s="546"/>
      <c r="Q52" s="546"/>
    </row>
    <row r="53" spans="1:18" ht="15" customHeight="1">
      <c r="A53" s="535"/>
      <c r="B53" s="1268" t="s">
        <v>510</v>
      </c>
      <c r="C53" s="1269"/>
      <c r="D53" s="546"/>
      <c r="E53" s="546"/>
      <c r="F53" s="546"/>
      <c r="G53" s="546"/>
      <c r="H53" s="546"/>
      <c r="I53" s="546"/>
      <c r="J53" s="546"/>
      <c r="K53" s="546"/>
      <c r="L53" s="546"/>
      <c r="M53" s="546"/>
      <c r="N53" s="546"/>
      <c r="O53" s="546"/>
      <c r="P53" s="546"/>
      <c r="Q53" s="546"/>
    </row>
    <row r="54" spans="1:18" ht="15" customHeight="1">
      <c r="A54" s="547"/>
      <c r="B54" s="1270" t="s">
        <v>511</v>
      </c>
      <c r="C54" s="1271"/>
      <c r="D54" s="1271"/>
      <c r="E54" s="1271"/>
      <c r="F54" s="1271"/>
      <c r="G54" s="1271"/>
      <c r="H54" s="1271"/>
      <c r="I54" s="1271"/>
      <c r="J54" s="546"/>
      <c r="K54" s="546"/>
      <c r="L54" s="546"/>
      <c r="M54" s="546"/>
      <c r="N54" s="546"/>
      <c r="O54" s="546"/>
      <c r="P54" s="546"/>
      <c r="Q54" s="546"/>
    </row>
    <row r="55" spans="1:18" s="550" customFormat="1" ht="23.25" customHeight="1">
      <c r="A55" s="1282" t="s">
        <v>523</v>
      </c>
      <c r="B55" s="1283"/>
      <c r="C55" s="1283"/>
      <c r="D55" s="1283"/>
      <c r="E55" s="1283"/>
      <c r="F55" s="1283"/>
      <c r="G55" s="1283"/>
      <c r="H55" s="1283"/>
      <c r="I55" s="1283"/>
      <c r="J55" s="1283"/>
      <c r="K55" s="1283"/>
      <c r="L55" s="1283"/>
      <c r="M55" s="1283"/>
      <c r="N55" s="1283"/>
      <c r="O55" s="1283"/>
      <c r="P55" s="1283"/>
      <c r="Q55" s="1284"/>
      <c r="R55" s="549"/>
    </row>
    <row r="56" spans="1:18" s="550" customFormat="1" ht="23.25" customHeight="1">
      <c r="A56" s="1276" t="s">
        <v>524</v>
      </c>
      <c r="B56" s="1277"/>
      <c r="C56" s="1277"/>
      <c r="D56" s="1277"/>
      <c r="E56" s="1277"/>
      <c r="F56" s="1277"/>
      <c r="G56" s="1277"/>
      <c r="H56" s="1277"/>
      <c r="I56" s="1277"/>
      <c r="J56" s="1277"/>
      <c r="K56" s="1277"/>
      <c r="L56" s="1277"/>
      <c r="M56" s="1277"/>
      <c r="N56" s="1277"/>
      <c r="O56" s="1277"/>
      <c r="P56" s="1277"/>
      <c r="Q56" s="1278"/>
      <c r="R56" s="549"/>
    </row>
    <row r="57" spans="1:18" s="148" customFormat="1" ht="9.75" customHeight="1">
      <c r="A57" s="1279"/>
      <c r="B57" s="1280"/>
      <c r="C57" s="1280"/>
      <c r="D57" s="1280"/>
      <c r="E57" s="1280"/>
      <c r="F57" s="1280"/>
      <c r="G57" s="1280"/>
      <c r="H57" s="1280"/>
      <c r="I57" s="1280"/>
      <c r="J57" s="1280"/>
      <c r="K57" s="1280"/>
      <c r="L57" s="1280"/>
      <c r="M57" s="1280"/>
      <c r="N57" s="1280"/>
      <c r="O57" s="1280"/>
      <c r="P57" s="1280"/>
      <c r="Q57" s="1281"/>
      <c r="R57" s="549"/>
    </row>
    <row r="58" spans="1:18" s="234" customFormat="1" ht="15" customHeight="1">
      <c r="A58" s="1276" t="s">
        <v>513</v>
      </c>
      <c r="B58" s="1277"/>
      <c r="C58" s="1277"/>
      <c r="D58" s="1277"/>
      <c r="E58" s="1277"/>
      <c r="F58" s="1277"/>
      <c r="G58" s="1277"/>
      <c r="H58" s="1277"/>
      <c r="I58" s="1277"/>
      <c r="J58" s="1277"/>
      <c r="K58" s="1277"/>
      <c r="L58" s="1277"/>
      <c r="M58" s="1277"/>
      <c r="N58" s="1277"/>
      <c r="O58" s="1277"/>
      <c r="P58" s="1277"/>
      <c r="Q58" s="1278"/>
      <c r="R58" s="551"/>
    </row>
    <row r="59" spans="1:18" s="234" customFormat="1" ht="20.25" customHeight="1">
      <c r="A59" s="1279"/>
      <c r="B59" s="1280"/>
      <c r="C59" s="1280"/>
      <c r="D59" s="1280"/>
      <c r="E59" s="1280"/>
      <c r="F59" s="1280"/>
      <c r="G59" s="1280"/>
      <c r="H59" s="1280"/>
      <c r="I59" s="1280"/>
      <c r="J59" s="1280"/>
      <c r="K59" s="1280"/>
      <c r="L59" s="1280"/>
      <c r="M59" s="1280"/>
      <c r="N59" s="1280"/>
      <c r="O59" s="1280"/>
      <c r="P59" s="1280"/>
      <c r="Q59" s="1281"/>
      <c r="R59" s="551"/>
    </row>
    <row r="60" spans="1:18" ht="8.25" customHeight="1">
      <c r="A60" s="548"/>
      <c r="B60" s="555"/>
      <c r="C60" s="558"/>
      <c r="D60" s="546"/>
      <c r="E60" s="546"/>
      <c r="F60" s="546"/>
      <c r="G60" s="546"/>
      <c r="H60" s="546"/>
      <c r="I60" s="546"/>
      <c r="J60" s="546"/>
      <c r="K60" s="546"/>
      <c r="L60" s="546"/>
      <c r="M60" s="546"/>
      <c r="N60" s="546"/>
      <c r="O60" s="546"/>
      <c r="P60" s="546"/>
      <c r="Q60" s="546"/>
    </row>
    <row r="61" spans="1:18" s="234" customFormat="1" ht="20.25" customHeight="1">
      <c r="A61" s="551"/>
      <c r="B61" s="552" t="s">
        <v>514</v>
      </c>
      <c r="C61" s="551"/>
      <c r="D61" s="551"/>
      <c r="E61" s="1262" t="s">
        <v>515</v>
      </c>
      <c r="F61" s="1262"/>
      <c r="G61" s="1262"/>
      <c r="H61" s="551"/>
      <c r="I61" s="551"/>
      <c r="J61" s="551"/>
      <c r="K61" s="551"/>
      <c r="L61" s="551"/>
      <c r="M61" s="551"/>
      <c r="N61" s="551"/>
      <c r="O61" s="551"/>
      <c r="P61" s="551"/>
      <c r="Q61" s="551"/>
    </row>
    <row r="62" spans="1:18" s="234" customFormat="1" ht="18.75" customHeight="1">
      <c r="A62" s="549"/>
      <c r="C62" s="551"/>
      <c r="D62" s="551"/>
      <c r="H62" s="552"/>
      <c r="I62" s="551"/>
      <c r="J62" s="551"/>
      <c r="K62" s="551"/>
      <c r="L62" s="551"/>
      <c r="M62" s="551"/>
      <c r="N62" s="551"/>
      <c r="O62" s="551"/>
      <c r="P62" s="551"/>
      <c r="Q62" s="551"/>
    </row>
    <row r="63" spans="1:18" s="234" customFormat="1" ht="16.5" customHeight="1">
      <c r="A63" s="236"/>
      <c r="B63" s="236" t="s">
        <v>182</v>
      </c>
      <c r="C63" s="236"/>
      <c r="D63" s="236"/>
      <c r="E63" s="236"/>
      <c r="F63" s="236" t="s">
        <v>183</v>
      </c>
      <c r="G63" s="236"/>
      <c r="H63" s="236"/>
      <c r="I63" s="236"/>
      <c r="J63" s="236"/>
    </row>
    <row r="64" spans="1:18" s="234" customFormat="1" ht="17.25" customHeight="1">
      <c r="A64" s="236"/>
      <c r="B64" s="722" t="s">
        <v>645</v>
      </c>
      <c r="C64" s="236"/>
      <c r="D64" s="236"/>
      <c r="E64" s="236"/>
      <c r="F64" s="722" t="s">
        <v>645</v>
      </c>
      <c r="G64" s="236"/>
      <c r="H64" s="236"/>
      <c r="I64" s="236"/>
      <c r="J64" s="236"/>
    </row>
    <row r="65" spans="1:17" s="234" customFormat="1" ht="17.25" customHeight="1">
      <c r="A65" s="687" t="s">
        <v>646</v>
      </c>
      <c r="B65" s="439"/>
      <c r="C65" s="553"/>
      <c r="D65" s="553"/>
      <c r="E65" s="553"/>
      <c r="F65" s="439"/>
      <c r="G65" s="553"/>
      <c r="H65" s="236"/>
      <c r="I65" s="236"/>
      <c r="J65" s="236"/>
    </row>
    <row r="66" spans="1:17" s="234" customFormat="1" ht="17.25" customHeight="1">
      <c r="A66" s="81" t="s">
        <v>665</v>
      </c>
      <c r="B66" s="437"/>
      <c r="C66" s="236"/>
      <c r="D66" s="236"/>
      <c r="E66" s="236"/>
      <c r="F66" s="437"/>
      <c r="G66" s="236"/>
      <c r="H66" s="236"/>
      <c r="I66" s="236"/>
      <c r="J66" s="236"/>
    </row>
    <row r="67" spans="1:17" s="234" customFormat="1" ht="8.25" customHeight="1">
      <c r="A67" s="236"/>
      <c r="B67" s="156"/>
      <c r="C67" s="156"/>
      <c r="D67" s="156"/>
      <c r="E67" s="156"/>
      <c r="F67" s="156"/>
      <c r="G67" s="156"/>
      <c r="H67" s="156"/>
      <c r="I67" s="156"/>
      <c r="J67" s="156"/>
    </row>
    <row r="68" spans="1:17" s="234" customFormat="1" ht="15.75" customHeight="1">
      <c r="A68" s="236"/>
      <c r="B68" s="552" t="s">
        <v>184</v>
      </c>
      <c r="C68" s="236"/>
      <c r="D68" s="236"/>
      <c r="E68" s="236"/>
      <c r="F68" s="552"/>
      <c r="G68" s="236"/>
      <c r="H68" s="236"/>
      <c r="I68" s="236"/>
      <c r="J68" s="236"/>
    </row>
    <row r="69" spans="1:17" s="234" customFormat="1" ht="21" customHeight="1"/>
    <row r="70" spans="1:17" s="148" customFormat="1" ht="15" customHeight="1">
      <c r="A70" s="234"/>
      <c r="B70" s="234" t="s">
        <v>185</v>
      </c>
      <c r="C70" s="234"/>
      <c r="D70" s="234"/>
      <c r="E70" s="234"/>
      <c r="F70" s="234"/>
      <c r="G70" s="234"/>
      <c r="H70" s="234"/>
      <c r="I70" s="234"/>
      <c r="J70" s="234"/>
    </row>
    <row r="71" spans="1:17" s="148" customFormat="1" ht="12.75" customHeight="1">
      <c r="A71" s="234"/>
      <c r="B71" s="722" t="s">
        <v>624</v>
      </c>
      <c r="C71" s="234"/>
      <c r="D71" s="234"/>
      <c r="E71" s="234"/>
      <c r="F71" s="437"/>
      <c r="G71" s="234"/>
      <c r="H71" s="234"/>
      <c r="I71" s="234"/>
      <c r="J71" s="234"/>
    </row>
    <row r="72" spans="1:17" s="564" customFormat="1" ht="12.75" customHeight="1">
      <c r="A72" s="559"/>
      <c r="B72" s="560"/>
      <c r="C72" s="561"/>
      <c r="D72" s="562"/>
      <c r="E72" s="562"/>
      <c r="F72" s="563"/>
      <c r="G72" s="562"/>
      <c r="H72" s="562"/>
      <c r="I72" s="562"/>
      <c r="J72" s="562"/>
      <c r="K72" s="562"/>
      <c r="L72" s="562"/>
      <c r="M72" s="562"/>
      <c r="N72" s="562"/>
      <c r="O72" s="562"/>
      <c r="P72" s="562"/>
      <c r="Q72" s="562"/>
    </row>
    <row r="73" spans="1:17" ht="12" customHeight="1">
      <c r="A73" s="554"/>
      <c r="B73" s="554"/>
      <c r="C73" s="554"/>
      <c r="D73" s="554"/>
      <c r="E73" s="554"/>
      <c r="F73" s="554"/>
      <c r="G73" s="554"/>
      <c r="H73" s="554"/>
      <c r="I73" s="554"/>
      <c r="J73" s="554"/>
      <c r="K73" s="554"/>
      <c r="L73" s="554"/>
      <c r="M73" s="554"/>
      <c r="N73" s="554"/>
      <c r="O73" s="554"/>
      <c r="P73" s="554"/>
      <c r="Q73" s="554"/>
    </row>
    <row r="74" spans="1:17" ht="18.75" customHeight="1">
      <c r="A74" s="555"/>
      <c r="B74" s="555"/>
      <c r="D74" s="546"/>
      <c r="E74" s="546"/>
      <c r="F74" s="546"/>
      <c r="G74" s="546"/>
      <c r="H74" s="546"/>
      <c r="I74" s="546"/>
      <c r="J74" s="546"/>
      <c r="K74" s="546"/>
      <c r="L74" s="546"/>
      <c r="M74" s="546"/>
      <c r="N74" s="546"/>
      <c r="O74" s="546"/>
      <c r="P74" s="546"/>
      <c r="Q74" s="546"/>
    </row>
    <row r="75" spans="1:17" ht="18.75" customHeight="1">
      <c r="A75" s="555"/>
      <c r="B75" s="555"/>
      <c r="D75" s="546"/>
      <c r="E75" s="546"/>
      <c r="F75" s="546"/>
      <c r="G75" s="546"/>
      <c r="H75" s="546"/>
      <c r="I75" s="546"/>
      <c r="J75" s="546"/>
      <c r="K75" s="546"/>
      <c r="L75" s="546"/>
      <c r="M75" s="546"/>
      <c r="N75" s="546"/>
      <c r="O75" s="546"/>
      <c r="P75" s="546"/>
      <c r="Q75" s="546"/>
    </row>
  </sheetData>
  <sheetProtection formatRows="0" insertColumns="0"/>
  <mergeCells count="19">
    <mergeCell ref="A56:Q57"/>
    <mergeCell ref="A58:Q59"/>
    <mergeCell ref="E61:G61"/>
    <mergeCell ref="J7:P7"/>
    <mergeCell ref="Q7:Q8"/>
    <mergeCell ref="A11:B11"/>
    <mergeCell ref="B53:C53"/>
    <mergeCell ref="A55:Q55"/>
    <mergeCell ref="A7:A8"/>
    <mergeCell ref="B7:B8"/>
    <mergeCell ref="C7:C8"/>
    <mergeCell ref="D7:D8"/>
    <mergeCell ref="E7:I7"/>
    <mergeCell ref="B54:I54"/>
    <mergeCell ref="N1:Q1"/>
    <mergeCell ref="A2:Q2"/>
    <mergeCell ref="A3:Q3"/>
    <mergeCell ref="A4:Q4"/>
    <mergeCell ref="A5:Q5"/>
  </mergeCells>
  <pageMargins left="0.62992125984251968" right="0.62992125984251968" top="0.39370078740157483" bottom="0.39370078740157483" header="0.31496062992125984" footer="0.31496062992125984"/>
  <pageSetup paperSize="9" scale="3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61"/>
  <sheetViews>
    <sheetView view="pageBreakPreview" topLeftCell="A22" zoomScale="60" zoomScaleNormal="70" workbookViewId="0">
      <selection activeCell="J24" sqref="J24"/>
    </sheetView>
  </sheetViews>
  <sheetFormatPr defaultRowHeight="15"/>
  <cols>
    <col min="1" max="1" width="7" customWidth="1"/>
    <col min="2" max="2" width="32.42578125" customWidth="1"/>
    <col min="3" max="3" width="19.28515625" customWidth="1"/>
    <col min="4" max="4" width="28.7109375" customWidth="1"/>
    <col min="5" max="5" width="29.42578125" customWidth="1"/>
    <col min="6" max="6" width="22.5703125" customWidth="1"/>
    <col min="7" max="7" width="23.140625" customWidth="1"/>
    <col min="8" max="16" width="16.7109375" customWidth="1"/>
    <col min="17" max="17" width="19.7109375" customWidth="1"/>
    <col min="18" max="18" width="19.42578125" customWidth="1"/>
    <col min="19" max="19" width="20.28515625" customWidth="1"/>
    <col min="20" max="20" width="20.5703125" customWidth="1"/>
    <col min="21" max="21" width="23" customWidth="1"/>
    <col min="22" max="22" width="23.140625" customWidth="1"/>
    <col min="23" max="23" width="23.42578125" customWidth="1"/>
    <col min="24" max="24" width="24.140625" customWidth="1"/>
  </cols>
  <sheetData>
    <row r="1" spans="1:38" s="604" customFormat="1" ht="42" customHeight="1">
      <c r="I1" s="605"/>
      <c r="J1" s="606"/>
      <c r="K1" s="606"/>
      <c r="L1" s="606"/>
      <c r="M1" s="606"/>
      <c r="N1" s="606"/>
      <c r="O1" s="1272" t="s">
        <v>609</v>
      </c>
      <c r="P1" s="1287"/>
      <c r="Q1" s="1287"/>
      <c r="R1" s="607"/>
    </row>
    <row r="2" spans="1:38" s="488" customFormat="1" ht="15.75" customHeight="1">
      <c r="A2" s="1247" t="s">
        <v>74</v>
      </c>
      <c r="B2" s="1247"/>
      <c r="C2" s="1247"/>
      <c r="D2" s="1247"/>
      <c r="E2" s="1247"/>
      <c r="F2" s="1247"/>
      <c r="G2" s="1247"/>
      <c r="H2" s="1247"/>
      <c r="I2" s="1247"/>
      <c r="J2" s="1247"/>
      <c r="K2" s="1247"/>
      <c r="L2" s="1247"/>
      <c r="M2" s="1247"/>
      <c r="N2" s="1288"/>
      <c r="O2" s="1288"/>
      <c r="P2" s="1288"/>
      <c r="Q2" s="1289"/>
      <c r="R2" s="608"/>
      <c r="S2" s="608"/>
    </row>
    <row r="3" spans="1:38" s="488" customFormat="1" ht="15.75" customHeight="1">
      <c r="A3" s="1247" t="s">
        <v>568</v>
      </c>
      <c r="B3" s="1247"/>
      <c r="C3" s="1247"/>
      <c r="D3" s="1247"/>
      <c r="E3" s="1247"/>
      <c r="F3" s="1247"/>
      <c r="G3" s="1247"/>
      <c r="H3" s="1247"/>
      <c r="I3" s="1247"/>
      <c r="J3" s="1247"/>
      <c r="K3" s="1247"/>
      <c r="L3" s="1247"/>
      <c r="M3" s="1247"/>
      <c r="N3" s="1288"/>
      <c r="O3" s="1288"/>
      <c r="P3" s="1288"/>
      <c r="Q3" s="1289"/>
      <c r="R3" s="608"/>
      <c r="S3" s="608"/>
    </row>
    <row r="4" spans="1:38" s="609" customFormat="1" ht="15.75" customHeight="1">
      <c r="A4" s="1290" t="s">
        <v>669</v>
      </c>
      <c r="B4" s="1290"/>
      <c r="C4" s="1290"/>
      <c r="D4" s="1290"/>
      <c r="E4" s="1290"/>
      <c r="F4" s="1290"/>
      <c r="G4" s="1290"/>
      <c r="H4" s="1290"/>
      <c r="I4" s="1290"/>
      <c r="J4" s="1290"/>
      <c r="K4" s="1290"/>
      <c r="L4" s="1290"/>
      <c r="M4" s="1290"/>
      <c r="N4" s="1291"/>
      <c r="O4" s="1291"/>
      <c r="P4" s="1291"/>
      <c r="Q4" s="1292"/>
    </row>
    <row r="5" spans="1:38" s="609" customFormat="1" ht="16.5" customHeight="1">
      <c r="A5" s="610"/>
      <c r="B5" s="610"/>
      <c r="C5" s="610"/>
      <c r="D5" s="610"/>
      <c r="E5" s="610"/>
      <c r="F5" s="610"/>
      <c r="G5" s="610"/>
      <c r="H5" s="610"/>
      <c r="I5" s="610"/>
      <c r="J5" s="610"/>
      <c r="K5" s="610"/>
      <c r="L5" s="610"/>
      <c r="M5" s="610"/>
      <c r="N5" s="611"/>
      <c r="O5" s="611"/>
      <c r="P5" s="612" t="s">
        <v>566</v>
      </c>
    </row>
    <row r="6" spans="1:38" ht="24.75" customHeight="1">
      <c r="A6" s="1306" t="s">
        <v>10</v>
      </c>
      <c r="B6" s="1307"/>
      <c r="C6" s="1305" t="s">
        <v>8</v>
      </c>
      <c r="D6" s="1305"/>
      <c r="E6" s="1305"/>
      <c r="F6" s="1305"/>
      <c r="G6" s="1305"/>
      <c r="H6" s="1305"/>
      <c r="I6" s="1305"/>
      <c r="J6" s="1305"/>
      <c r="K6" s="1305"/>
      <c r="L6" s="1305"/>
      <c r="M6" s="1305"/>
      <c r="N6" s="1305"/>
      <c r="O6" s="1305"/>
      <c r="P6" s="1305"/>
      <c r="Q6" s="3"/>
      <c r="R6" s="40"/>
      <c r="S6" s="40"/>
      <c r="T6" s="40"/>
      <c r="U6" s="40"/>
      <c r="V6" s="40"/>
      <c r="W6" s="40"/>
      <c r="X6" s="40"/>
      <c r="Y6" s="40"/>
      <c r="Z6" s="40"/>
      <c r="AA6" s="40"/>
      <c r="AB6" s="40"/>
      <c r="AC6" s="40"/>
      <c r="AD6" s="40"/>
      <c r="AE6" s="40"/>
      <c r="AF6" s="40"/>
      <c r="AG6" s="40"/>
      <c r="AH6" s="40"/>
      <c r="AI6" s="40"/>
      <c r="AJ6" s="40"/>
      <c r="AK6" s="40"/>
      <c r="AL6" s="40"/>
    </row>
    <row r="7" spans="1:38" ht="24.75" customHeight="1">
      <c r="A7" s="1306" t="s">
        <v>39</v>
      </c>
      <c r="B7" s="1307"/>
      <c r="C7" s="1305" t="s">
        <v>8</v>
      </c>
      <c r="D7" s="1305"/>
      <c r="E7" s="1305"/>
      <c r="F7" s="1305"/>
      <c r="G7" s="1305"/>
      <c r="H7" s="1305"/>
      <c r="I7" s="1305"/>
      <c r="J7" s="1305"/>
      <c r="K7" s="1305"/>
      <c r="L7" s="1305"/>
      <c r="M7" s="1305"/>
      <c r="N7" s="1305"/>
      <c r="O7" s="1305"/>
      <c r="P7" s="1305"/>
      <c r="Q7" s="3"/>
      <c r="R7" s="40"/>
      <c r="S7" s="40"/>
      <c r="T7" s="40"/>
      <c r="U7" s="40"/>
      <c r="V7" s="40"/>
      <c r="W7" s="40"/>
      <c r="X7" s="40"/>
      <c r="Y7" s="40"/>
      <c r="Z7" s="40"/>
      <c r="AA7" s="40"/>
      <c r="AB7" s="40"/>
      <c r="AC7" s="40"/>
      <c r="AD7" s="40"/>
      <c r="AE7" s="40"/>
      <c r="AF7" s="40"/>
      <c r="AG7" s="40"/>
      <c r="AH7" s="40"/>
      <c r="AI7" s="40"/>
      <c r="AJ7" s="40"/>
      <c r="AK7" s="40"/>
      <c r="AL7" s="40"/>
    </row>
    <row r="8" spans="1:38" ht="23.1" customHeight="1">
      <c r="A8" s="1313" t="s">
        <v>0</v>
      </c>
      <c r="B8" s="1314"/>
      <c r="C8" s="1314"/>
      <c r="D8" s="1314"/>
      <c r="E8" s="1314"/>
      <c r="F8" s="1314"/>
      <c r="G8" s="1314"/>
      <c r="H8" s="42"/>
      <c r="I8" s="42"/>
      <c r="J8" s="42"/>
      <c r="K8" s="42"/>
      <c r="L8" s="42"/>
      <c r="M8" s="42"/>
      <c r="N8" s="42"/>
      <c r="O8" s="42"/>
      <c r="P8" s="43"/>
      <c r="Q8" s="4"/>
      <c r="R8" s="40"/>
      <c r="S8" s="40"/>
      <c r="T8" s="40"/>
      <c r="U8" s="40"/>
      <c r="V8" s="40"/>
      <c r="W8" s="40"/>
      <c r="X8" s="40"/>
      <c r="Y8" s="40"/>
      <c r="Z8" s="40"/>
      <c r="AA8" s="40"/>
      <c r="AB8" s="40"/>
      <c r="AC8" s="40"/>
      <c r="AD8" s="40"/>
      <c r="AE8" s="40"/>
      <c r="AF8" s="40"/>
      <c r="AG8" s="40"/>
      <c r="AH8" s="40"/>
      <c r="AI8" s="40"/>
      <c r="AJ8" s="40"/>
      <c r="AK8" s="40"/>
      <c r="AL8" s="40"/>
    </row>
    <row r="9" spans="1:38" ht="63.75" customHeight="1">
      <c r="A9" s="1310" t="s">
        <v>29</v>
      </c>
      <c r="B9" s="1311"/>
      <c r="C9" s="1311"/>
      <c r="D9" s="1312"/>
      <c r="E9" s="35" t="s">
        <v>34</v>
      </c>
      <c r="F9" s="26" t="s">
        <v>9</v>
      </c>
      <c r="G9" s="15" t="s">
        <v>13</v>
      </c>
      <c r="H9" s="15" t="s">
        <v>819</v>
      </c>
      <c r="I9" s="15">
        <v>2023</v>
      </c>
      <c r="J9" s="15">
        <v>2024</v>
      </c>
      <c r="K9" s="15">
        <v>2025</v>
      </c>
      <c r="L9" s="15">
        <v>2026</v>
      </c>
      <c r="M9" s="15">
        <v>2027</v>
      </c>
      <c r="N9" s="15">
        <v>2028</v>
      </c>
      <c r="O9" s="15">
        <v>2029</v>
      </c>
      <c r="P9" s="15">
        <v>2030</v>
      </c>
      <c r="Q9" s="4"/>
      <c r="R9" s="40"/>
      <c r="S9" s="40"/>
      <c r="T9" s="40"/>
      <c r="U9" s="40"/>
      <c r="V9" s="40"/>
      <c r="W9" s="40"/>
      <c r="X9" s="40"/>
      <c r="Y9" s="40"/>
      <c r="Z9" s="40"/>
      <c r="AA9" s="40"/>
      <c r="AB9" s="40"/>
      <c r="AC9" s="40"/>
      <c r="AD9" s="40"/>
      <c r="AE9" s="40"/>
      <c r="AF9" s="40"/>
      <c r="AG9" s="40"/>
      <c r="AH9" s="40"/>
      <c r="AI9" s="40"/>
      <c r="AJ9" s="40"/>
      <c r="AK9" s="40"/>
      <c r="AL9" s="40"/>
    </row>
    <row r="10" spans="1:38" ht="27" customHeight="1">
      <c r="A10" s="1301" t="s">
        <v>25</v>
      </c>
      <c r="B10" s="1302"/>
      <c r="C10" s="1302"/>
      <c r="D10" s="1302"/>
      <c r="E10" s="1302"/>
      <c r="F10" s="1302"/>
      <c r="G10" s="1302"/>
      <c r="H10" s="31"/>
      <c r="I10" s="31"/>
      <c r="J10" s="31"/>
      <c r="K10" s="31"/>
      <c r="L10" s="31"/>
      <c r="M10" s="31"/>
      <c r="N10" s="31"/>
      <c r="O10" s="31"/>
      <c r="P10" s="32"/>
      <c r="Q10" s="4"/>
      <c r="R10" s="40"/>
      <c r="S10" s="40"/>
      <c r="T10" s="40"/>
      <c r="U10" s="40"/>
      <c r="V10" s="40"/>
      <c r="W10" s="40"/>
      <c r="X10" s="40"/>
      <c r="Y10" s="40"/>
      <c r="Z10" s="40"/>
      <c r="AA10" s="40"/>
      <c r="AB10" s="40"/>
      <c r="AC10" s="40"/>
      <c r="AD10" s="40"/>
      <c r="AE10" s="40"/>
      <c r="AF10" s="40"/>
      <c r="AG10" s="40"/>
      <c r="AH10" s="40"/>
      <c r="AI10" s="40"/>
      <c r="AJ10" s="40"/>
      <c r="AK10" s="40"/>
      <c r="AL10" s="40"/>
    </row>
    <row r="11" spans="1:38" ht="23.1" customHeight="1">
      <c r="A11" s="1299" t="s">
        <v>15</v>
      </c>
      <c r="B11" s="1295" t="s">
        <v>1</v>
      </c>
      <c r="C11" s="1296"/>
      <c r="D11" s="1297"/>
      <c r="E11" s="27" t="s">
        <v>2</v>
      </c>
      <c r="F11" s="20" t="s">
        <v>14</v>
      </c>
      <c r="G11" s="28">
        <f t="shared" ref="G11:G21" si="0">SUM(H11:P11)</f>
        <v>0</v>
      </c>
      <c r="H11" s="22"/>
      <c r="I11" s="22"/>
      <c r="J11" s="22"/>
      <c r="K11" s="22"/>
      <c r="L11" s="22"/>
      <c r="M11" s="22"/>
      <c r="N11" s="22"/>
      <c r="O11" s="22"/>
      <c r="P11" s="22"/>
      <c r="Q11" s="4"/>
      <c r="R11" s="40"/>
      <c r="S11" s="40"/>
      <c r="T11" s="40"/>
      <c r="U11" s="40"/>
      <c r="V11" s="40"/>
      <c r="W11" s="40"/>
      <c r="X11" s="40"/>
      <c r="Y11" s="40"/>
      <c r="Z11" s="40"/>
      <c r="AA11" s="40"/>
      <c r="AB11" s="40"/>
      <c r="AC11" s="40"/>
      <c r="AD11" s="40"/>
      <c r="AE11" s="40"/>
      <c r="AF11" s="40"/>
      <c r="AG11" s="40"/>
      <c r="AH11" s="40"/>
      <c r="AI11" s="40"/>
      <c r="AJ11" s="40"/>
      <c r="AK11" s="40"/>
      <c r="AL11" s="40"/>
    </row>
    <row r="12" spans="1:38" ht="23.1" customHeight="1">
      <c r="A12" s="1299"/>
      <c r="B12" s="1295" t="s">
        <v>3</v>
      </c>
      <c r="C12" s="1296"/>
      <c r="D12" s="1297"/>
      <c r="E12" s="6" t="s">
        <v>2</v>
      </c>
      <c r="F12" s="7" t="s">
        <v>14</v>
      </c>
      <c r="G12" s="8">
        <f t="shared" si="0"/>
        <v>0</v>
      </c>
      <c r="H12" s="9"/>
      <c r="I12" s="9"/>
      <c r="J12" s="9"/>
      <c r="K12" s="9"/>
      <c r="L12" s="9"/>
      <c r="M12" s="9"/>
      <c r="N12" s="9"/>
      <c r="O12" s="9"/>
      <c r="P12" s="9"/>
      <c r="Q12" s="4"/>
      <c r="R12" s="40"/>
      <c r="S12" s="40"/>
      <c r="T12" s="40"/>
      <c r="U12" s="40"/>
      <c r="V12" s="40"/>
      <c r="W12" s="40"/>
      <c r="X12" s="40"/>
      <c r="Y12" s="40"/>
      <c r="Z12" s="40"/>
      <c r="AA12" s="40"/>
      <c r="AB12" s="40"/>
      <c r="AC12" s="40"/>
      <c r="AD12" s="40"/>
      <c r="AE12" s="40"/>
      <c r="AF12" s="40"/>
      <c r="AG12" s="40"/>
      <c r="AH12" s="40"/>
      <c r="AI12" s="40"/>
      <c r="AJ12" s="40"/>
      <c r="AK12" s="40"/>
      <c r="AL12" s="40"/>
    </row>
    <row r="13" spans="1:38" ht="23.1" customHeight="1">
      <c r="A13" s="1299"/>
      <c r="B13" s="1295" t="s">
        <v>40</v>
      </c>
      <c r="C13" s="1296"/>
      <c r="D13" s="1297"/>
      <c r="E13" s="6" t="s">
        <v>2</v>
      </c>
      <c r="F13" s="7" t="s">
        <v>14</v>
      </c>
      <c r="G13" s="8">
        <f t="shared" si="0"/>
        <v>0</v>
      </c>
      <c r="H13" s="9"/>
      <c r="I13" s="9"/>
      <c r="J13" s="9"/>
      <c r="K13" s="9"/>
      <c r="L13" s="9"/>
      <c r="M13" s="9"/>
      <c r="N13" s="9"/>
      <c r="O13" s="9"/>
      <c r="P13" s="9"/>
      <c r="Q13" s="4"/>
      <c r="R13" s="40"/>
      <c r="S13" s="40"/>
      <c r="T13" s="40"/>
      <c r="U13" s="40"/>
      <c r="V13" s="40"/>
      <c r="W13" s="40"/>
      <c r="X13" s="40"/>
      <c r="Y13" s="40"/>
      <c r="Z13" s="40"/>
      <c r="AA13" s="40"/>
      <c r="AB13" s="40"/>
      <c r="AC13" s="40"/>
      <c r="AD13" s="40"/>
      <c r="AE13" s="40"/>
      <c r="AF13" s="40"/>
      <c r="AG13" s="40"/>
      <c r="AH13" s="40"/>
      <c r="AI13" s="40"/>
      <c r="AJ13" s="40"/>
      <c r="AK13" s="40"/>
      <c r="AL13" s="40"/>
    </row>
    <row r="14" spans="1:38" ht="23.1" customHeight="1">
      <c r="A14" s="1299"/>
      <c r="B14" s="1295" t="s">
        <v>41</v>
      </c>
      <c r="C14" s="1296"/>
      <c r="D14" s="1297"/>
      <c r="E14" s="6" t="s">
        <v>2</v>
      </c>
      <c r="F14" s="7" t="s">
        <v>14</v>
      </c>
      <c r="G14" s="8">
        <f t="shared" si="0"/>
        <v>0</v>
      </c>
      <c r="H14" s="9"/>
      <c r="I14" s="9"/>
      <c r="J14" s="9"/>
      <c r="K14" s="9"/>
      <c r="L14" s="9"/>
      <c r="M14" s="9"/>
      <c r="N14" s="9"/>
      <c r="O14" s="9"/>
      <c r="P14" s="9"/>
      <c r="Q14" s="4"/>
      <c r="R14" s="40"/>
      <c r="S14" s="40"/>
      <c r="T14" s="40"/>
      <c r="U14" s="40"/>
      <c r="V14" s="40"/>
      <c r="W14" s="40"/>
      <c r="X14" s="40"/>
      <c r="Y14" s="40"/>
      <c r="Z14" s="40"/>
      <c r="AA14" s="40"/>
      <c r="AB14" s="40"/>
      <c r="AC14" s="40"/>
      <c r="AD14" s="40"/>
      <c r="AE14" s="40"/>
      <c r="AF14" s="40"/>
      <c r="AG14" s="40"/>
      <c r="AH14" s="40"/>
      <c r="AI14" s="40"/>
      <c r="AJ14" s="40"/>
      <c r="AK14" s="40"/>
      <c r="AL14" s="40"/>
    </row>
    <row r="15" spans="1:38" ht="23.1" customHeight="1">
      <c r="A15" s="1299"/>
      <c r="B15" s="1295" t="s">
        <v>7</v>
      </c>
      <c r="C15" s="1296"/>
      <c r="D15" s="1297"/>
      <c r="E15" s="6" t="s">
        <v>2</v>
      </c>
      <c r="F15" s="7" t="s">
        <v>14</v>
      </c>
      <c r="G15" s="8">
        <f t="shared" si="0"/>
        <v>0</v>
      </c>
      <c r="H15" s="9"/>
      <c r="I15" s="9"/>
      <c r="J15" s="9"/>
      <c r="K15" s="9"/>
      <c r="L15" s="9"/>
      <c r="M15" s="9"/>
      <c r="N15" s="9"/>
      <c r="O15" s="9"/>
      <c r="P15" s="9"/>
      <c r="Q15" s="4"/>
      <c r="R15" s="40"/>
      <c r="S15" s="40"/>
      <c r="T15" s="40"/>
      <c r="U15" s="40"/>
      <c r="V15" s="40"/>
      <c r="W15" s="40"/>
      <c r="X15" s="40"/>
      <c r="Y15" s="40"/>
      <c r="Z15" s="40"/>
      <c r="AA15" s="40"/>
      <c r="AB15" s="40"/>
      <c r="AC15" s="40"/>
      <c r="AD15" s="40"/>
      <c r="AE15" s="40"/>
      <c r="AF15" s="40"/>
      <c r="AG15" s="40"/>
      <c r="AH15" s="40"/>
      <c r="AI15" s="40"/>
      <c r="AJ15" s="40"/>
      <c r="AK15" s="40"/>
      <c r="AL15" s="40"/>
    </row>
    <row r="16" spans="1:38" ht="23.1" customHeight="1">
      <c r="A16" s="1299"/>
      <c r="B16" s="1295" t="s">
        <v>28</v>
      </c>
      <c r="C16" s="1296"/>
      <c r="D16" s="1297"/>
      <c r="E16" s="6" t="s">
        <v>2</v>
      </c>
      <c r="F16" s="7" t="s">
        <v>14</v>
      </c>
      <c r="G16" s="8">
        <f t="shared" si="0"/>
        <v>0</v>
      </c>
      <c r="H16" s="9"/>
      <c r="I16" s="9"/>
      <c r="J16" s="9"/>
      <c r="K16" s="9"/>
      <c r="L16" s="9"/>
      <c r="M16" s="9"/>
      <c r="N16" s="9"/>
      <c r="O16" s="9"/>
      <c r="P16" s="9"/>
      <c r="Q16" s="4"/>
      <c r="R16" s="40"/>
      <c r="S16" s="40"/>
      <c r="T16" s="40"/>
      <c r="U16" s="40"/>
      <c r="V16" s="40"/>
      <c r="W16" s="40"/>
      <c r="X16" s="40"/>
      <c r="Y16" s="40"/>
      <c r="Z16" s="40"/>
      <c r="AA16" s="40"/>
      <c r="AB16" s="40"/>
      <c r="AC16" s="40"/>
      <c r="AD16" s="40"/>
      <c r="AE16" s="40"/>
      <c r="AF16" s="40"/>
      <c r="AG16" s="40"/>
      <c r="AH16" s="40"/>
      <c r="AI16" s="40"/>
      <c r="AJ16" s="40"/>
      <c r="AK16" s="40"/>
      <c r="AL16" s="40"/>
    </row>
    <row r="17" spans="1:38" ht="27" customHeight="1">
      <c r="A17" s="1300"/>
      <c r="B17" s="1303" t="s">
        <v>22</v>
      </c>
      <c r="C17" s="1315"/>
      <c r="D17" s="30"/>
      <c r="E17" s="1319"/>
      <c r="F17" s="1320"/>
      <c r="G17" s="8">
        <f t="shared" si="0"/>
        <v>0</v>
      </c>
      <c r="H17" s="8">
        <f t="shared" ref="H17:P17" si="1">SUM(H11:H16)</f>
        <v>0</v>
      </c>
      <c r="I17" s="8">
        <f t="shared" si="1"/>
        <v>0</v>
      </c>
      <c r="J17" s="8">
        <f t="shared" si="1"/>
        <v>0</v>
      </c>
      <c r="K17" s="8">
        <f t="shared" si="1"/>
        <v>0</v>
      </c>
      <c r="L17" s="8">
        <f t="shared" si="1"/>
        <v>0</v>
      </c>
      <c r="M17" s="8">
        <f t="shared" si="1"/>
        <v>0</v>
      </c>
      <c r="N17" s="8">
        <f t="shared" ref="N17:O17" si="2">SUM(N11:N16)</f>
        <v>0</v>
      </c>
      <c r="O17" s="8">
        <f t="shared" si="2"/>
        <v>0</v>
      </c>
      <c r="P17" s="8">
        <f t="shared" si="1"/>
        <v>0</v>
      </c>
      <c r="Q17" s="4"/>
      <c r="R17" s="40"/>
      <c r="S17" s="40"/>
      <c r="T17" s="40"/>
      <c r="U17" s="40"/>
      <c r="V17" s="40"/>
      <c r="W17" s="40"/>
      <c r="X17" s="40"/>
      <c r="Y17" s="40"/>
      <c r="Z17" s="40"/>
      <c r="AA17" s="40"/>
      <c r="AB17" s="40"/>
      <c r="AC17" s="40"/>
      <c r="AD17" s="40"/>
      <c r="AE17" s="40"/>
      <c r="AF17" s="40"/>
      <c r="AG17" s="40"/>
      <c r="AH17" s="40"/>
      <c r="AI17" s="40"/>
      <c r="AJ17" s="40"/>
      <c r="AK17" s="40"/>
      <c r="AL17" s="40"/>
    </row>
    <row r="18" spans="1:38" ht="86.25" customHeight="1">
      <c r="A18" s="1298" t="s">
        <v>16</v>
      </c>
      <c r="B18" s="1295" t="s">
        <v>44</v>
      </c>
      <c r="C18" s="1296"/>
      <c r="D18" s="1297"/>
      <c r="E18" s="6" t="s">
        <v>4</v>
      </c>
      <c r="F18" s="7" t="s">
        <v>14</v>
      </c>
      <c r="G18" s="8">
        <f t="shared" si="0"/>
        <v>0</v>
      </c>
      <c r="H18" s="9"/>
      <c r="I18" s="9"/>
      <c r="J18" s="9"/>
      <c r="K18" s="9"/>
      <c r="L18" s="9"/>
      <c r="M18" s="9"/>
      <c r="N18" s="9"/>
      <c r="O18" s="9"/>
      <c r="P18" s="9"/>
      <c r="Q18" s="4"/>
      <c r="R18" s="40"/>
      <c r="S18" s="40"/>
      <c r="T18" s="40"/>
      <c r="U18" s="40"/>
      <c r="V18" s="40"/>
      <c r="W18" s="40"/>
      <c r="X18" s="40"/>
      <c r="Y18" s="40"/>
      <c r="Z18" s="40"/>
      <c r="AA18" s="40"/>
      <c r="AB18" s="40"/>
      <c r="AC18" s="40"/>
      <c r="AD18" s="40"/>
      <c r="AE18" s="40"/>
      <c r="AF18" s="40"/>
      <c r="AG18" s="40"/>
      <c r="AH18" s="40"/>
      <c r="AI18" s="40"/>
      <c r="AJ18" s="40"/>
      <c r="AK18" s="40"/>
      <c r="AL18" s="40"/>
    </row>
    <row r="19" spans="1:38" ht="28.5" customHeight="1">
      <c r="A19" s="1299"/>
      <c r="B19" s="1295" t="s">
        <v>36</v>
      </c>
      <c r="C19" s="1296"/>
      <c r="D19" s="1297"/>
      <c r="E19" s="6" t="s">
        <v>4</v>
      </c>
      <c r="F19" s="7" t="s">
        <v>14</v>
      </c>
      <c r="G19" s="8">
        <f t="shared" si="0"/>
        <v>0</v>
      </c>
      <c r="H19" s="9"/>
      <c r="I19" s="9"/>
      <c r="J19" s="9"/>
      <c r="K19" s="9"/>
      <c r="L19" s="9"/>
      <c r="M19" s="9"/>
      <c r="N19" s="9"/>
      <c r="O19" s="9"/>
      <c r="P19" s="9"/>
      <c r="Q19" s="4"/>
      <c r="R19" s="40"/>
      <c r="S19" s="40"/>
      <c r="T19" s="40"/>
      <c r="U19" s="40"/>
      <c r="V19" s="40"/>
      <c r="W19" s="40"/>
      <c r="X19" s="40"/>
      <c r="Y19" s="40"/>
      <c r="Z19" s="40"/>
      <c r="AA19" s="40"/>
      <c r="AB19" s="40"/>
      <c r="AC19" s="40"/>
      <c r="AD19" s="40"/>
      <c r="AE19" s="40"/>
      <c r="AF19" s="40"/>
      <c r="AG19" s="40"/>
      <c r="AH19" s="40"/>
      <c r="AI19" s="40"/>
      <c r="AJ19" s="40"/>
      <c r="AK19" s="40"/>
      <c r="AL19" s="40"/>
    </row>
    <row r="20" spans="1:38" ht="27" customHeight="1">
      <c r="A20" s="1299"/>
      <c r="B20" s="1295" t="s">
        <v>42</v>
      </c>
      <c r="C20" s="1296"/>
      <c r="D20" s="1297"/>
      <c r="E20" s="6" t="s">
        <v>4</v>
      </c>
      <c r="F20" s="7" t="s">
        <v>14</v>
      </c>
      <c r="G20" s="8">
        <f t="shared" si="0"/>
        <v>0</v>
      </c>
      <c r="H20" s="9"/>
      <c r="I20" s="9"/>
      <c r="J20" s="9"/>
      <c r="K20" s="9"/>
      <c r="L20" s="9"/>
      <c r="M20" s="9"/>
      <c r="N20" s="9"/>
      <c r="O20" s="9"/>
      <c r="P20" s="9"/>
      <c r="Q20" s="4"/>
      <c r="R20" s="40"/>
      <c r="S20" s="40"/>
      <c r="T20" s="40"/>
      <c r="U20" s="40"/>
      <c r="V20" s="40"/>
      <c r="W20" s="40"/>
      <c r="X20" s="40"/>
      <c r="Y20" s="40"/>
      <c r="Z20" s="40"/>
      <c r="AA20" s="40"/>
      <c r="AB20" s="40"/>
      <c r="AC20" s="40"/>
      <c r="AD20" s="40"/>
      <c r="AE20" s="40"/>
      <c r="AF20" s="40"/>
      <c r="AG20" s="40"/>
      <c r="AH20" s="40"/>
      <c r="AI20" s="40"/>
      <c r="AJ20" s="40"/>
      <c r="AK20" s="40"/>
      <c r="AL20" s="40"/>
    </row>
    <row r="21" spans="1:38" ht="27" customHeight="1">
      <c r="A21" s="1300"/>
      <c r="B21" s="1308" t="s">
        <v>23</v>
      </c>
      <c r="C21" s="1309"/>
      <c r="D21" s="29"/>
      <c r="E21" s="23"/>
      <c r="F21" s="25"/>
      <c r="G21" s="8">
        <f t="shared" si="0"/>
        <v>0</v>
      </c>
      <c r="H21" s="8">
        <f t="shared" ref="H21:P21" si="3">SUM(H18:H20)</f>
        <v>0</v>
      </c>
      <c r="I21" s="8">
        <f t="shared" si="3"/>
        <v>0</v>
      </c>
      <c r="J21" s="8">
        <f t="shared" si="3"/>
        <v>0</v>
      </c>
      <c r="K21" s="8">
        <f t="shared" si="3"/>
        <v>0</v>
      </c>
      <c r="L21" s="8">
        <f t="shared" si="3"/>
        <v>0</v>
      </c>
      <c r="M21" s="8">
        <f t="shared" si="3"/>
        <v>0</v>
      </c>
      <c r="N21" s="8">
        <f t="shared" ref="N21:O21" si="4">SUM(N18:N20)</f>
        <v>0</v>
      </c>
      <c r="O21" s="8">
        <f t="shared" si="4"/>
        <v>0</v>
      </c>
      <c r="P21" s="8">
        <f t="shared" si="3"/>
        <v>0</v>
      </c>
      <c r="Q21" s="4"/>
      <c r="R21" s="40"/>
      <c r="S21" s="40"/>
      <c r="T21" s="40"/>
      <c r="U21" s="40"/>
      <c r="V21" s="40"/>
      <c r="W21" s="40"/>
      <c r="X21" s="40"/>
      <c r="Y21" s="40"/>
      <c r="Z21" s="40"/>
      <c r="AA21" s="40"/>
      <c r="AB21" s="40"/>
      <c r="AC21" s="40"/>
      <c r="AD21" s="40"/>
      <c r="AE21" s="40"/>
      <c r="AF21" s="40"/>
      <c r="AG21" s="40"/>
      <c r="AH21" s="40"/>
      <c r="AI21" s="40"/>
      <c r="AJ21" s="40"/>
      <c r="AK21" s="40"/>
      <c r="AL21" s="40"/>
    </row>
    <row r="22" spans="1:38" ht="27" customHeight="1">
      <c r="A22" s="1313" t="s">
        <v>24</v>
      </c>
      <c r="B22" s="1314"/>
      <c r="C22" s="1314"/>
      <c r="D22" s="1314"/>
      <c r="E22" s="1314"/>
      <c r="F22" s="1314"/>
      <c r="G22" s="1314"/>
      <c r="H22" s="42"/>
      <c r="I22" s="42"/>
      <c r="J22" s="42"/>
      <c r="K22" s="42"/>
      <c r="L22" s="42"/>
      <c r="M22" s="42"/>
      <c r="N22" s="42"/>
      <c r="O22" s="42"/>
      <c r="P22" s="43"/>
      <c r="Q22" s="4"/>
      <c r="R22" s="40"/>
      <c r="S22" s="40"/>
      <c r="T22" s="40"/>
      <c r="U22" s="40"/>
      <c r="V22" s="40"/>
      <c r="W22" s="40"/>
      <c r="X22" s="40"/>
      <c r="Y22" s="40"/>
      <c r="Z22" s="40"/>
      <c r="AA22" s="40"/>
      <c r="AB22" s="40"/>
      <c r="AC22" s="40"/>
      <c r="AD22" s="40"/>
      <c r="AE22" s="40"/>
      <c r="AF22" s="40"/>
      <c r="AG22" s="40"/>
      <c r="AH22" s="40"/>
      <c r="AI22" s="40"/>
      <c r="AJ22" s="40"/>
      <c r="AK22" s="40"/>
      <c r="AL22" s="40"/>
    </row>
    <row r="23" spans="1:38" ht="30" customHeight="1">
      <c r="A23" s="15" t="s">
        <v>17</v>
      </c>
      <c r="B23" s="1303" t="s">
        <v>20</v>
      </c>
      <c r="C23" s="1315"/>
      <c r="D23" s="30"/>
      <c r="E23" s="31"/>
      <c r="F23" s="32"/>
      <c r="G23" s="24">
        <f>SUM(H23:P23)</f>
        <v>0</v>
      </c>
      <c r="H23" s="8">
        <f t="shared" ref="H23:P23" si="5">SUM(H17,H21)</f>
        <v>0</v>
      </c>
      <c r="I23" s="8">
        <f t="shared" si="5"/>
        <v>0</v>
      </c>
      <c r="J23" s="8">
        <f t="shared" si="5"/>
        <v>0</v>
      </c>
      <c r="K23" s="8">
        <f t="shared" si="5"/>
        <v>0</v>
      </c>
      <c r="L23" s="8">
        <f t="shared" si="5"/>
        <v>0</v>
      </c>
      <c r="M23" s="8">
        <f t="shared" si="5"/>
        <v>0</v>
      </c>
      <c r="N23" s="8">
        <f t="shared" ref="N23:O23" si="6">SUM(N17,N21)</f>
        <v>0</v>
      </c>
      <c r="O23" s="8">
        <f t="shared" si="6"/>
        <v>0</v>
      </c>
      <c r="P23" s="8">
        <f t="shared" si="5"/>
        <v>0</v>
      </c>
      <c r="Q23" s="4"/>
      <c r="R23" s="40"/>
      <c r="S23" s="40"/>
      <c r="T23" s="40"/>
      <c r="U23" s="40"/>
      <c r="V23" s="40"/>
      <c r="W23" s="40"/>
      <c r="X23" s="40"/>
      <c r="Y23" s="40"/>
      <c r="Z23" s="40"/>
      <c r="AA23" s="40"/>
      <c r="AB23" s="40"/>
      <c r="AC23" s="40"/>
      <c r="AD23" s="40"/>
      <c r="AE23" s="40"/>
      <c r="AF23" s="40"/>
      <c r="AG23" s="40"/>
      <c r="AH23" s="40"/>
      <c r="AI23" s="40"/>
      <c r="AJ23" s="40"/>
      <c r="AK23" s="40"/>
      <c r="AL23" s="40"/>
    </row>
    <row r="24" spans="1:38" ht="70.5" customHeight="1">
      <c r="A24" s="5" t="s">
        <v>18</v>
      </c>
      <c r="B24" s="1321" t="s">
        <v>37</v>
      </c>
      <c r="C24" s="1321"/>
      <c r="D24" s="1321"/>
      <c r="E24" s="1321"/>
      <c r="F24" s="20" t="s">
        <v>14</v>
      </c>
      <c r="G24" s="10">
        <f>SUM(H24:P24)</f>
        <v>0</v>
      </c>
      <c r="H24" s="21"/>
      <c r="I24" s="21"/>
      <c r="J24" s="21"/>
      <c r="K24" s="21"/>
      <c r="L24" s="21"/>
      <c r="M24" s="21"/>
      <c r="N24" s="21"/>
      <c r="O24" s="21"/>
      <c r="P24" s="21"/>
      <c r="Q24" s="4"/>
      <c r="R24" s="40"/>
      <c r="S24" s="40"/>
      <c r="T24" s="40"/>
      <c r="U24" s="40"/>
      <c r="V24" s="40"/>
      <c r="W24" s="40"/>
      <c r="X24" s="40"/>
      <c r="Y24" s="40"/>
      <c r="Z24" s="40"/>
      <c r="AA24" s="40"/>
      <c r="AB24" s="40"/>
      <c r="AC24" s="40"/>
      <c r="AD24" s="40"/>
      <c r="AE24" s="40"/>
      <c r="AF24" s="40"/>
      <c r="AG24" s="40"/>
      <c r="AH24" s="40"/>
      <c r="AI24" s="40"/>
      <c r="AJ24" s="40"/>
      <c r="AK24" s="40"/>
      <c r="AL24" s="40"/>
    </row>
    <row r="25" spans="1:38" ht="26.25" customHeight="1">
      <c r="A25" s="5" t="s">
        <v>19</v>
      </c>
      <c r="B25" s="1303" t="s">
        <v>21</v>
      </c>
      <c r="C25" s="1315"/>
      <c r="D25" s="1315"/>
      <c r="E25" s="1315"/>
      <c r="F25" s="1293"/>
      <c r="G25" s="11">
        <f>SUM(H25:P25)</f>
        <v>0</v>
      </c>
      <c r="H25" s="12">
        <f t="shared" ref="H25:P25" si="7">H23+H24</f>
        <v>0</v>
      </c>
      <c r="I25" s="8">
        <f t="shared" si="7"/>
        <v>0</v>
      </c>
      <c r="J25" s="8">
        <f t="shared" si="7"/>
        <v>0</v>
      </c>
      <c r="K25" s="8">
        <f t="shared" si="7"/>
        <v>0</v>
      </c>
      <c r="L25" s="8">
        <f t="shared" si="7"/>
        <v>0</v>
      </c>
      <c r="M25" s="8">
        <f t="shared" si="7"/>
        <v>0</v>
      </c>
      <c r="N25" s="8">
        <f t="shared" ref="N25:O25" si="8">N23+N24</f>
        <v>0</v>
      </c>
      <c r="O25" s="8">
        <f t="shared" si="8"/>
        <v>0</v>
      </c>
      <c r="P25" s="8">
        <f t="shared" si="7"/>
        <v>0</v>
      </c>
      <c r="Q25" s="4"/>
      <c r="R25" s="40"/>
      <c r="S25" s="40"/>
      <c r="T25" s="40"/>
      <c r="U25" s="40"/>
      <c r="V25" s="40"/>
      <c r="W25" s="40"/>
      <c r="X25" s="40"/>
      <c r="Y25" s="40"/>
      <c r="Z25" s="40"/>
      <c r="AA25" s="40"/>
      <c r="AB25" s="40"/>
      <c r="AC25" s="40"/>
      <c r="AD25" s="40"/>
      <c r="AE25" s="40"/>
      <c r="AF25" s="40"/>
      <c r="AG25" s="40"/>
      <c r="AH25" s="40"/>
      <c r="AI25" s="40"/>
      <c r="AJ25" s="40"/>
      <c r="AK25" s="40"/>
      <c r="AL25" s="40"/>
    </row>
    <row r="26" spans="1:38" ht="23.1" customHeight="1">
      <c r="A26" s="1"/>
      <c r="B26" s="1316" t="s">
        <v>33</v>
      </c>
      <c r="C26" s="1317"/>
      <c r="D26" s="1317"/>
      <c r="E26" s="1317"/>
      <c r="F26" s="1318"/>
      <c r="G26" s="36">
        <f t="shared" ref="G26:P26" si="9">G23-G34</f>
        <v>0</v>
      </c>
      <c r="H26" s="37">
        <f t="shared" si="9"/>
        <v>0</v>
      </c>
      <c r="I26" s="37">
        <f t="shared" si="9"/>
        <v>0</v>
      </c>
      <c r="J26" s="37">
        <f t="shared" si="9"/>
        <v>0</v>
      </c>
      <c r="K26" s="37">
        <f t="shared" si="9"/>
        <v>0</v>
      </c>
      <c r="L26" s="37">
        <f t="shared" si="9"/>
        <v>0</v>
      </c>
      <c r="M26" s="37">
        <f t="shared" si="9"/>
        <v>0</v>
      </c>
      <c r="N26" s="37">
        <f t="shared" si="9"/>
        <v>0</v>
      </c>
      <c r="O26" s="37">
        <f t="shared" si="9"/>
        <v>0</v>
      </c>
      <c r="P26" s="37">
        <f t="shared" si="9"/>
        <v>0</v>
      </c>
      <c r="Q26" s="4"/>
      <c r="R26" s="40"/>
      <c r="S26" s="40"/>
      <c r="T26" s="40"/>
      <c r="U26" s="40"/>
      <c r="V26" s="40"/>
      <c r="W26" s="40"/>
      <c r="X26" s="40"/>
      <c r="Y26" s="40"/>
      <c r="Z26" s="40"/>
      <c r="AA26" s="40"/>
      <c r="AB26" s="40"/>
      <c r="AC26" s="40"/>
      <c r="AD26" s="40"/>
      <c r="AE26" s="40"/>
      <c r="AF26" s="40"/>
      <c r="AG26" s="40"/>
      <c r="AH26" s="40"/>
      <c r="AI26" s="40"/>
      <c r="AJ26" s="40"/>
      <c r="AK26" s="40"/>
      <c r="AL26" s="40"/>
    </row>
    <row r="27" spans="1:38" ht="9.9499999999999993" customHeight="1">
      <c r="A27" s="2"/>
      <c r="B27" s="13"/>
      <c r="C27" s="13"/>
      <c r="D27" s="13"/>
      <c r="E27" s="13"/>
      <c r="F27" s="13"/>
      <c r="G27" s="14"/>
      <c r="H27" s="13"/>
      <c r="I27" s="13"/>
      <c r="J27" s="13"/>
      <c r="K27" s="13"/>
      <c r="L27" s="13"/>
      <c r="M27" s="13"/>
      <c r="N27" s="13"/>
      <c r="O27" s="13"/>
      <c r="P27" s="13"/>
      <c r="Q27" s="4"/>
      <c r="R27" s="40"/>
      <c r="S27" s="40"/>
      <c r="T27" s="40"/>
      <c r="U27" s="40"/>
      <c r="V27" s="40"/>
      <c r="W27" s="40"/>
      <c r="X27" s="40"/>
      <c r="Y27" s="40"/>
      <c r="Z27" s="40"/>
      <c r="AA27" s="40"/>
      <c r="AB27" s="40"/>
      <c r="AC27" s="40"/>
      <c r="AD27" s="40"/>
      <c r="AE27" s="40"/>
      <c r="AF27" s="40"/>
      <c r="AG27" s="40"/>
      <c r="AH27" s="40"/>
      <c r="AI27" s="40"/>
      <c r="AJ27" s="40"/>
      <c r="AK27" s="40"/>
      <c r="AL27" s="40"/>
    </row>
    <row r="28" spans="1:38" ht="23.1" customHeight="1">
      <c r="A28" s="1313" t="s">
        <v>11</v>
      </c>
      <c r="B28" s="1314"/>
      <c r="C28" s="1314"/>
      <c r="D28" s="1314"/>
      <c r="E28" s="1314"/>
      <c r="F28" s="1314"/>
      <c r="G28" s="1314"/>
      <c r="H28" s="42"/>
      <c r="I28" s="42"/>
      <c r="J28" s="42"/>
      <c r="K28" s="42"/>
      <c r="L28" s="42"/>
      <c r="M28" s="42"/>
      <c r="N28" s="42"/>
      <c r="O28" s="42"/>
      <c r="P28" s="42"/>
      <c r="Q28" s="43"/>
      <c r="R28" s="40"/>
      <c r="S28" s="40"/>
      <c r="T28" s="40"/>
      <c r="U28" s="40"/>
      <c r="V28" s="40"/>
      <c r="W28" s="40"/>
      <c r="X28" s="40"/>
      <c r="Y28" s="40"/>
      <c r="Z28" s="40"/>
      <c r="AA28" s="40"/>
      <c r="AB28" s="40"/>
      <c r="AC28" s="40"/>
      <c r="AD28" s="40"/>
      <c r="AE28" s="40"/>
      <c r="AF28" s="40"/>
      <c r="AG28" s="40"/>
      <c r="AH28" s="40"/>
    </row>
    <row r="29" spans="1:38" ht="44.25" customHeight="1">
      <c r="A29" s="1322" t="s">
        <v>31</v>
      </c>
      <c r="B29" s="1322"/>
      <c r="C29" s="1322"/>
      <c r="D29" s="1310" t="s">
        <v>54</v>
      </c>
      <c r="E29" s="1312"/>
      <c r="F29" s="26" t="s">
        <v>5</v>
      </c>
      <c r="G29" s="15" t="s">
        <v>13</v>
      </c>
      <c r="H29" s="15" t="s">
        <v>819</v>
      </c>
      <c r="I29" s="15">
        <v>2023</v>
      </c>
      <c r="J29" s="15">
        <v>2024</v>
      </c>
      <c r="K29" s="15">
        <v>2025</v>
      </c>
      <c r="L29" s="15">
        <v>2026</v>
      </c>
      <c r="M29" s="15">
        <v>2027</v>
      </c>
      <c r="N29" s="15">
        <v>2028</v>
      </c>
      <c r="O29" s="15">
        <v>2029</v>
      </c>
      <c r="P29" s="15">
        <v>2030</v>
      </c>
      <c r="Q29" s="38" t="s">
        <v>32</v>
      </c>
      <c r="R29" s="40"/>
      <c r="S29" s="40"/>
      <c r="T29" s="40"/>
      <c r="U29" s="40"/>
      <c r="V29" s="40"/>
      <c r="W29" s="40"/>
      <c r="X29" s="40"/>
      <c r="Y29" s="40"/>
      <c r="Z29" s="40"/>
      <c r="AA29" s="40"/>
      <c r="AB29" s="40"/>
      <c r="AC29" s="40"/>
      <c r="AD29" s="40"/>
      <c r="AE29" s="40"/>
      <c r="AF29" s="40"/>
      <c r="AG29" s="40"/>
      <c r="AH29" s="40"/>
    </row>
    <row r="30" spans="1:38" ht="23.1" customHeight="1">
      <c r="A30" s="1322"/>
      <c r="B30" s="1322"/>
      <c r="C30" s="1322"/>
      <c r="D30" s="1285" t="s">
        <v>52</v>
      </c>
      <c r="E30" s="1286"/>
      <c r="F30" s="12">
        <f>IF(G34=0,0,ROUND(G30/G34*100,2))</f>
        <v>0</v>
      </c>
      <c r="G30" s="16"/>
      <c r="H30" s="17">
        <f>H38+H45</f>
        <v>0</v>
      </c>
      <c r="I30" s="17">
        <f t="shared" ref="I30:P30" si="10">I38+I45</f>
        <v>0</v>
      </c>
      <c r="J30" s="17">
        <f t="shared" si="10"/>
        <v>0</v>
      </c>
      <c r="K30" s="17">
        <f t="shared" si="10"/>
        <v>0</v>
      </c>
      <c r="L30" s="17">
        <f t="shared" si="10"/>
        <v>0</v>
      </c>
      <c r="M30" s="17">
        <f t="shared" si="10"/>
        <v>0</v>
      </c>
      <c r="N30" s="17">
        <f t="shared" ref="N30:O30" si="11">N38+N45</f>
        <v>0</v>
      </c>
      <c r="O30" s="17">
        <f t="shared" si="11"/>
        <v>0</v>
      </c>
      <c r="P30" s="17">
        <f t="shared" si="10"/>
        <v>0</v>
      </c>
      <c r="Q30" s="39">
        <f>G30-SUM(H30:P30)</f>
        <v>0</v>
      </c>
      <c r="R30" s="40"/>
      <c r="S30" s="40"/>
      <c r="T30" s="40"/>
      <c r="U30" s="40"/>
      <c r="V30" s="40"/>
      <c r="W30" s="40"/>
      <c r="X30" s="40"/>
      <c r="Y30" s="40"/>
      <c r="Z30" s="40"/>
      <c r="AA30" s="40"/>
      <c r="AB30" s="40"/>
      <c r="AC30" s="40"/>
      <c r="AD30" s="40"/>
      <c r="AE30" s="40"/>
      <c r="AF30" s="40"/>
      <c r="AG30" s="40"/>
      <c r="AH30" s="40"/>
    </row>
    <row r="31" spans="1:38" ht="23.1" customHeight="1">
      <c r="A31" s="1322"/>
      <c r="B31" s="1322"/>
      <c r="C31" s="1322"/>
      <c r="D31" s="1285" t="s">
        <v>35</v>
      </c>
      <c r="E31" s="1286"/>
      <c r="F31" s="12">
        <f>IF(G34=0,0,ROUND(G31/G34*100,2))</f>
        <v>0</v>
      </c>
      <c r="G31" s="16"/>
      <c r="H31" s="17">
        <f>H39+H46</f>
        <v>0</v>
      </c>
      <c r="I31" s="17">
        <f t="shared" ref="I31:P31" si="12">I39+I46</f>
        <v>0</v>
      </c>
      <c r="J31" s="17">
        <f t="shared" si="12"/>
        <v>0</v>
      </c>
      <c r="K31" s="17">
        <f t="shared" si="12"/>
        <v>0</v>
      </c>
      <c r="L31" s="17">
        <f t="shared" si="12"/>
        <v>0</v>
      </c>
      <c r="M31" s="17">
        <f t="shared" si="12"/>
        <v>0</v>
      </c>
      <c r="N31" s="17">
        <f t="shared" ref="N31:O31" si="13">N39+N46</f>
        <v>0</v>
      </c>
      <c r="O31" s="17">
        <f t="shared" si="13"/>
        <v>0</v>
      </c>
      <c r="P31" s="17">
        <f t="shared" si="12"/>
        <v>0</v>
      </c>
      <c r="Q31" s="39">
        <f>G31-SUM(H31:P31)</f>
        <v>0</v>
      </c>
      <c r="R31" s="40"/>
      <c r="S31" s="40"/>
      <c r="T31" s="40"/>
      <c r="U31" s="40"/>
      <c r="V31" s="40"/>
      <c r="W31" s="40"/>
      <c r="X31" s="40"/>
      <c r="Y31" s="40"/>
      <c r="Z31" s="40"/>
      <c r="AA31" s="40"/>
      <c r="AB31" s="40"/>
      <c r="AC31" s="40"/>
      <c r="AD31" s="40"/>
      <c r="AE31" s="40"/>
      <c r="AF31" s="40"/>
      <c r="AG31" s="40"/>
      <c r="AH31" s="40"/>
    </row>
    <row r="32" spans="1:38" ht="23.1" customHeight="1">
      <c r="A32" s="1322"/>
      <c r="B32" s="1322"/>
      <c r="C32" s="1322"/>
      <c r="D32" s="1285" t="s">
        <v>38</v>
      </c>
      <c r="E32" s="1286"/>
      <c r="F32" s="12">
        <f>IF(G34=0,0,ROUND(G32/G34*100,2))</f>
        <v>0</v>
      </c>
      <c r="G32" s="16"/>
      <c r="H32" s="17">
        <f>H40+H47</f>
        <v>0</v>
      </c>
      <c r="I32" s="17">
        <f t="shared" ref="I32:P32" si="14">I40+I47</f>
        <v>0</v>
      </c>
      <c r="J32" s="17">
        <f t="shared" si="14"/>
        <v>0</v>
      </c>
      <c r="K32" s="17">
        <f t="shared" si="14"/>
        <v>0</v>
      </c>
      <c r="L32" s="17">
        <f t="shared" si="14"/>
        <v>0</v>
      </c>
      <c r="M32" s="17">
        <f t="shared" si="14"/>
        <v>0</v>
      </c>
      <c r="N32" s="17">
        <f t="shared" ref="N32:O32" si="15">N40+N47</f>
        <v>0</v>
      </c>
      <c r="O32" s="17">
        <f t="shared" si="15"/>
        <v>0</v>
      </c>
      <c r="P32" s="17">
        <f t="shared" si="14"/>
        <v>0</v>
      </c>
      <c r="Q32" s="39">
        <f>G32-SUM(H32:P32)</f>
        <v>0</v>
      </c>
      <c r="R32" s="40"/>
      <c r="S32" s="40"/>
      <c r="T32" s="40"/>
      <c r="U32" s="40"/>
      <c r="V32" s="40"/>
      <c r="W32" s="40"/>
      <c r="X32" s="40"/>
      <c r="Y32" s="40"/>
      <c r="Z32" s="40"/>
      <c r="AA32" s="40"/>
      <c r="AB32" s="40"/>
      <c r="AC32" s="40"/>
      <c r="AD32" s="40"/>
      <c r="AE32" s="40"/>
      <c r="AF32" s="40"/>
      <c r="AG32" s="40"/>
      <c r="AH32" s="40"/>
    </row>
    <row r="33" spans="1:34" ht="23.1" customHeight="1">
      <c r="A33" s="1322"/>
      <c r="B33" s="1322"/>
      <c r="C33" s="1322"/>
      <c r="D33" s="1285" t="s">
        <v>43</v>
      </c>
      <c r="E33" s="1286"/>
      <c r="F33" s="12">
        <f>IF(G34=0,0,ROUND(G33/G34*100,2))</f>
        <v>0</v>
      </c>
      <c r="G33" s="16"/>
      <c r="H33" s="17">
        <f>H41+H48</f>
        <v>0</v>
      </c>
      <c r="I33" s="17">
        <f t="shared" ref="I33:P33" si="16">I41+I48</f>
        <v>0</v>
      </c>
      <c r="J33" s="17">
        <f t="shared" si="16"/>
        <v>0</v>
      </c>
      <c r="K33" s="17">
        <f t="shared" si="16"/>
        <v>0</v>
      </c>
      <c r="L33" s="17">
        <f t="shared" si="16"/>
        <v>0</v>
      </c>
      <c r="M33" s="17">
        <f t="shared" si="16"/>
        <v>0</v>
      </c>
      <c r="N33" s="17">
        <f t="shared" ref="N33:O33" si="17">N41+N48</f>
        <v>0</v>
      </c>
      <c r="O33" s="17">
        <f t="shared" si="17"/>
        <v>0</v>
      </c>
      <c r="P33" s="17">
        <f t="shared" si="16"/>
        <v>0</v>
      </c>
      <c r="Q33" s="39">
        <f>G33-SUM(H33:P33)</f>
        <v>0</v>
      </c>
      <c r="R33" s="40"/>
      <c r="S33" s="40"/>
      <c r="T33" s="40"/>
      <c r="U33" s="40"/>
      <c r="V33" s="40"/>
      <c r="W33" s="40"/>
      <c r="X33" s="40"/>
      <c r="Y33" s="40"/>
      <c r="Z33" s="40"/>
      <c r="AA33" s="40"/>
      <c r="AB33" s="40"/>
      <c r="AC33" s="40"/>
      <c r="AD33" s="40"/>
      <c r="AE33" s="40"/>
      <c r="AF33" s="40"/>
      <c r="AG33" s="40"/>
      <c r="AH33" s="40"/>
    </row>
    <row r="34" spans="1:34" ht="23.1" customHeight="1">
      <c r="A34" s="1322"/>
      <c r="B34" s="1322"/>
      <c r="C34" s="1322"/>
      <c r="D34" s="1303" t="s">
        <v>12</v>
      </c>
      <c r="E34" s="1293"/>
      <c r="F34" s="33">
        <v>1</v>
      </c>
      <c r="G34" s="8">
        <f>SUM(H34:P34)</f>
        <v>0</v>
      </c>
      <c r="H34" s="8">
        <f>H42+H49</f>
        <v>0</v>
      </c>
      <c r="I34" s="8">
        <f t="shared" ref="I34:P34" si="18">I42+I49</f>
        <v>0</v>
      </c>
      <c r="J34" s="8">
        <f t="shared" si="18"/>
        <v>0</v>
      </c>
      <c r="K34" s="8">
        <f t="shared" si="18"/>
        <v>0</v>
      </c>
      <c r="L34" s="8">
        <f t="shared" si="18"/>
        <v>0</v>
      </c>
      <c r="M34" s="8">
        <f t="shared" si="18"/>
        <v>0</v>
      </c>
      <c r="N34" s="8">
        <f t="shared" ref="N34:O34" si="19">N42+N49</f>
        <v>0</v>
      </c>
      <c r="O34" s="8">
        <f t="shared" si="19"/>
        <v>0</v>
      </c>
      <c r="P34" s="8">
        <f t="shared" si="18"/>
        <v>0</v>
      </c>
      <c r="Q34" s="39">
        <f>G34-SUM(H34:P34)</f>
        <v>0</v>
      </c>
      <c r="R34" s="40"/>
      <c r="S34" s="40"/>
      <c r="T34" s="40"/>
      <c r="U34" s="40"/>
      <c r="V34" s="40"/>
      <c r="W34" s="40"/>
      <c r="X34" s="40"/>
      <c r="Y34" s="40"/>
      <c r="Z34" s="40"/>
      <c r="AA34" s="40"/>
      <c r="AB34" s="40"/>
      <c r="AC34" s="40"/>
      <c r="AD34" s="40"/>
      <c r="AE34" s="40"/>
      <c r="AF34" s="40"/>
      <c r="AG34" s="40"/>
      <c r="AH34" s="40"/>
    </row>
    <row r="35" spans="1:34" ht="23.1" customHeight="1">
      <c r="A35" s="1322"/>
      <c r="B35" s="1322"/>
      <c r="C35" s="1322"/>
      <c r="D35" s="1304" t="s">
        <v>30</v>
      </c>
      <c r="E35" s="1304"/>
      <c r="F35" s="34" t="str">
        <f>IF(SUM(F30:F33)=100,"PRAWDA","BŁĄD")</f>
        <v>BŁĄD</v>
      </c>
      <c r="G35" s="17" t="str">
        <f>IF(SUM(G30:G33)=G34, "PRAWDA","BŁĄD")</f>
        <v>PRAWDA</v>
      </c>
      <c r="H35" s="18"/>
      <c r="I35" s="18"/>
      <c r="J35" s="18"/>
      <c r="K35" s="18"/>
      <c r="L35" s="18"/>
      <c r="M35" s="18"/>
      <c r="N35" s="18"/>
      <c r="O35" s="18"/>
      <c r="P35" s="18"/>
      <c r="Q35" s="4"/>
      <c r="R35" s="40"/>
      <c r="S35" s="40"/>
      <c r="T35" s="40"/>
      <c r="U35" s="40"/>
      <c r="V35" s="40"/>
      <c r="W35" s="40"/>
      <c r="X35" s="40"/>
      <c r="Y35" s="40"/>
      <c r="Z35" s="40"/>
      <c r="AA35" s="40"/>
      <c r="AB35" s="40"/>
      <c r="AC35" s="40"/>
      <c r="AD35" s="40"/>
      <c r="AE35" s="40"/>
      <c r="AF35" s="40"/>
      <c r="AG35" s="40"/>
      <c r="AH35" s="40"/>
    </row>
    <row r="36" spans="1:34" ht="9.9499999999999993" customHeight="1">
      <c r="A36" s="1322"/>
      <c r="B36" s="1322"/>
      <c r="C36" s="1322"/>
      <c r="D36" s="2"/>
      <c r="E36" s="4"/>
      <c r="F36" s="4"/>
      <c r="G36" s="4"/>
      <c r="H36" s="4"/>
      <c r="I36" s="4"/>
      <c r="J36" s="4"/>
      <c r="K36" s="4"/>
      <c r="L36" s="4"/>
      <c r="M36" s="4"/>
      <c r="N36" s="4"/>
      <c r="O36" s="4"/>
      <c r="P36" s="4"/>
      <c r="Q36" s="4"/>
      <c r="R36" s="40"/>
      <c r="S36" s="40"/>
      <c r="T36" s="40"/>
      <c r="U36" s="40"/>
      <c r="V36" s="40"/>
      <c r="W36" s="40"/>
      <c r="X36" s="40"/>
      <c r="Y36" s="40"/>
      <c r="Z36" s="40"/>
      <c r="AA36" s="40"/>
      <c r="AB36" s="40"/>
      <c r="AC36" s="40"/>
      <c r="AD36" s="40"/>
      <c r="AE36" s="40"/>
      <c r="AF36" s="40"/>
      <c r="AG36" s="40"/>
      <c r="AH36" s="40"/>
    </row>
    <row r="37" spans="1:34" ht="23.1" customHeight="1">
      <c r="A37" s="1322"/>
      <c r="B37" s="1322"/>
      <c r="C37" s="1322"/>
      <c r="D37" s="1301" t="s">
        <v>26</v>
      </c>
      <c r="E37" s="1302"/>
      <c r="F37" s="1302"/>
      <c r="G37" s="1302"/>
      <c r="H37" s="31"/>
      <c r="I37" s="31"/>
      <c r="J37" s="31"/>
      <c r="K37" s="31"/>
      <c r="L37" s="31"/>
      <c r="M37" s="31"/>
      <c r="N37" s="31"/>
      <c r="O37" s="31"/>
      <c r="P37" s="32"/>
      <c r="Q37" s="4"/>
      <c r="R37" s="40"/>
      <c r="S37" s="40"/>
      <c r="T37" s="40"/>
      <c r="U37" s="40"/>
      <c r="V37" s="40"/>
      <c r="W37" s="40"/>
      <c r="X37" s="40"/>
      <c r="Y37" s="40"/>
      <c r="Z37" s="40"/>
      <c r="AA37" s="40"/>
      <c r="AB37" s="40"/>
      <c r="AC37" s="40"/>
      <c r="AD37" s="40"/>
      <c r="AE37" s="40"/>
      <c r="AF37" s="40"/>
      <c r="AG37" s="40"/>
      <c r="AH37" s="40"/>
    </row>
    <row r="38" spans="1:34" ht="23.1" customHeight="1">
      <c r="A38" s="1322"/>
      <c r="B38" s="1322"/>
      <c r="C38" s="1322"/>
      <c r="D38" s="1285" t="s">
        <v>52</v>
      </c>
      <c r="E38" s="1286"/>
      <c r="F38" s="19">
        <f>F30</f>
        <v>0</v>
      </c>
      <c r="G38" s="8">
        <f>SUM(H38:P38)</f>
        <v>0</v>
      </c>
      <c r="H38" s="17">
        <f>ROUND(H42*F38%,2)</f>
        <v>0</v>
      </c>
      <c r="I38" s="17">
        <f>ROUND(I42*F38%,2)</f>
        <v>0</v>
      </c>
      <c r="J38" s="17">
        <f>ROUND(J42*F38%,2)</f>
        <v>0</v>
      </c>
      <c r="K38" s="17">
        <f>ROUND(K42*F38%,2)</f>
        <v>0</v>
      </c>
      <c r="L38" s="17">
        <f>ROUND(L42*F38%,2)</f>
        <v>0</v>
      </c>
      <c r="M38" s="17">
        <f>ROUND(M42*F38%,2)</f>
        <v>0</v>
      </c>
      <c r="N38" s="17">
        <f>ROUND(N42*F38%,2)</f>
        <v>0</v>
      </c>
      <c r="O38" s="17">
        <f>ROUND(O42*F38%,2)</f>
        <v>0</v>
      </c>
      <c r="P38" s="17">
        <f>ROUND(P42*F38%,2)</f>
        <v>0</v>
      </c>
      <c r="Q38" s="4"/>
      <c r="R38" s="40"/>
      <c r="S38" s="40"/>
      <c r="T38" s="40"/>
      <c r="U38" s="40"/>
      <c r="V38" s="40"/>
      <c r="W38" s="40"/>
      <c r="X38" s="40"/>
      <c r="Y38" s="40"/>
      <c r="Z38" s="40"/>
      <c r="AA38" s="40"/>
      <c r="AB38" s="40"/>
      <c r="AC38" s="40"/>
      <c r="AD38" s="40"/>
      <c r="AE38" s="40"/>
      <c r="AF38" s="40"/>
      <c r="AG38" s="40"/>
      <c r="AH38" s="40"/>
    </row>
    <row r="39" spans="1:34" ht="23.1" customHeight="1">
      <c r="A39" s="1322"/>
      <c r="B39" s="1322"/>
      <c r="C39" s="1322"/>
      <c r="D39" s="1285" t="s">
        <v>35</v>
      </c>
      <c r="E39" s="1286"/>
      <c r="F39" s="19">
        <f>F31</f>
        <v>0</v>
      </c>
      <c r="G39" s="8">
        <f>SUM(H39:P39)</f>
        <v>0</v>
      </c>
      <c r="H39" s="17">
        <f>ROUND(H42*F39%,2)</f>
        <v>0</v>
      </c>
      <c r="I39" s="17">
        <f>ROUND(I42*F39%,2)</f>
        <v>0</v>
      </c>
      <c r="J39" s="17">
        <f>ROUND(J42*F39%,2)</f>
        <v>0</v>
      </c>
      <c r="K39" s="17">
        <f>ROUND(K42*F39%,2)</f>
        <v>0</v>
      </c>
      <c r="L39" s="17">
        <f>ROUND(L42*F39%,2)</f>
        <v>0</v>
      </c>
      <c r="M39" s="17">
        <f>ROUND(M42*F39%,2)</f>
        <v>0</v>
      </c>
      <c r="N39" s="17">
        <f>ROUND(N42*F39%,2)</f>
        <v>0</v>
      </c>
      <c r="O39" s="17">
        <f>ROUND(O42*F39%,2)</f>
        <v>0</v>
      </c>
      <c r="P39" s="17">
        <f>ROUND(P42*F39%,2)</f>
        <v>0</v>
      </c>
      <c r="Q39" s="4"/>
      <c r="R39" s="40"/>
      <c r="S39" s="40"/>
      <c r="T39" s="40"/>
      <c r="U39" s="40"/>
      <c r="V39" s="40"/>
      <c r="W39" s="40"/>
      <c r="X39" s="40"/>
      <c r="Y39" s="40"/>
      <c r="Z39" s="40"/>
      <c r="AA39" s="40"/>
      <c r="AB39" s="40"/>
      <c r="AC39" s="40"/>
      <c r="AD39" s="40"/>
      <c r="AE39" s="40"/>
      <c r="AF39" s="40"/>
      <c r="AG39" s="40"/>
      <c r="AH39" s="40"/>
    </row>
    <row r="40" spans="1:34" ht="23.1" customHeight="1">
      <c r="A40" s="1322"/>
      <c r="B40" s="1322"/>
      <c r="C40" s="1322"/>
      <c r="D40" s="1285" t="s">
        <v>38</v>
      </c>
      <c r="E40" s="1286"/>
      <c r="F40" s="19">
        <f>F32</f>
        <v>0</v>
      </c>
      <c r="G40" s="8">
        <f>SUM(H40:P40)</f>
        <v>0</v>
      </c>
      <c r="H40" s="17">
        <f>ROUND(H42*F40%,2)</f>
        <v>0</v>
      </c>
      <c r="I40" s="17">
        <f>ROUND(I42*F40%,2)</f>
        <v>0</v>
      </c>
      <c r="J40" s="17">
        <f>ROUND(J42*F40%,2)</f>
        <v>0</v>
      </c>
      <c r="K40" s="17">
        <f>ROUND(K42*F40%,2)</f>
        <v>0</v>
      </c>
      <c r="L40" s="17">
        <f>ROUND(L42*F40%,2)</f>
        <v>0</v>
      </c>
      <c r="M40" s="17">
        <f>ROUND(M42*F40%,2)</f>
        <v>0</v>
      </c>
      <c r="N40" s="17">
        <f>ROUND(N42*F40%,2)</f>
        <v>0</v>
      </c>
      <c r="O40" s="17">
        <f>ROUND(O42*F40%,2)</f>
        <v>0</v>
      </c>
      <c r="P40" s="17">
        <f>ROUND(P42*F40%,2)</f>
        <v>0</v>
      </c>
      <c r="Q40" s="4"/>
      <c r="R40" s="40"/>
      <c r="S40" s="40"/>
      <c r="T40" s="40"/>
      <c r="U40" s="40"/>
      <c r="V40" s="40"/>
      <c r="W40" s="40"/>
      <c r="X40" s="40"/>
      <c r="Y40" s="40"/>
      <c r="Z40" s="40"/>
      <c r="AA40" s="40"/>
      <c r="AB40" s="40"/>
      <c r="AC40" s="40"/>
      <c r="AD40" s="40"/>
      <c r="AE40" s="40"/>
      <c r="AF40" s="40"/>
      <c r="AG40" s="40"/>
      <c r="AH40" s="40"/>
    </row>
    <row r="41" spans="1:34" ht="23.1" customHeight="1">
      <c r="A41" s="1322"/>
      <c r="B41" s="1322"/>
      <c r="C41" s="1322"/>
      <c r="D41" s="1285" t="s">
        <v>43</v>
      </c>
      <c r="E41" s="1286"/>
      <c r="F41" s="19">
        <f>F33</f>
        <v>0</v>
      </c>
      <c r="G41" s="8">
        <f>SUM(H41:P41)</f>
        <v>0</v>
      </c>
      <c r="H41" s="17">
        <f>ROUND(H42*F41%,2)</f>
        <v>0</v>
      </c>
      <c r="I41" s="17">
        <f>ROUND(I42*F41%,2)</f>
        <v>0</v>
      </c>
      <c r="J41" s="17">
        <f>ROUND(J42*F41%,2)</f>
        <v>0</v>
      </c>
      <c r="K41" s="17">
        <f>ROUND(K42*F41%,2)</f>
        <v>0</v>
      </c>
      <c r="L41" s="17">
        <f>ROUND(L42*F41%,2)</f>
        <v>0</v>
      </c>
      <c r="M41" s="17">
        <f>ROUND(M42*F41%,2)</f>
        <v>0</v>
      </c>
      <c r="N41" s="17">
        <f>ROUND(N42*F41%,2)</f>
        <v>0</v>
      </c>
      <c r="O41" s="17">
        <f>ROUND(O42*F41%,2)</f>
        <v>0</v>
      </c>
      <c r="P41" s="17">
        <f>ROUND(P42*F41%,2)</f>
        <v>0</v>
      </c>
      <c r="Q41" s="4"/>
      <c r="R41" s="40"/>
      <c r="S41" s="40"/>
      <c r="T41" s="40"/>
      <c r="U41" s="40"/>
      <c r="V41" s="40"/>
      <c r="W41" s="40"/>
      <c r="X41" s="40"/>
      <c r="Y41" s="40"/>
      <c r="Z41" s="40"/>
      <c r="AA41" s="40"/>
      <c r="AB41" s="40"/>
      <c r="AC41" s="40"/>
      <c r="AD41" s="40"/>
      <c r="AE41" s="40"/>
      <c r="AF41" s="40"/>
      <c r="AG41" s="40"/>
      <c r="AH41" s="40"/>
    </row>
    <row r="42" spans="1:34" ht="23.1" customHeight="1">
      <c r="A42" s="1322"/>
      <c r="B42" s="1322"/>
      <c r="C42" s="1322"/>
      <c r="D42" s="1293" t="s">
        <v>6</v>
      </c>
      <c r="E42" s="1294"/>
      <c r="F42" s="33">
        <v>1</v>
      </c>
      <c r="G42" s="8">
        <f>SUM(H42:P42)</f>
        <v>0</v>
      </c>
      <c r="H42" s="8">
        <f>SUMIF($E$6:$E$104,'!!! Instrukcja'!$A$11,$H$6:$H$104)</f>
        <v>0</v>
      </c>
      <c r="I42" s="8">
        <f>SUMIF($E$6:$E$104,'!!! Instrukcja'!$A$11,$I$6:$I$104)</f>
        <v>0</v>
      </c>
      <c r="J42" s="8">
        <f>SUMIF($E$6:$E$104,'!!! Instrukcja'!$A$11,$J$6:$J$104)</f>
        <v>0</v>
      </c>
      <c r="K42" s="8">
        <f>SUMIF($E$6:$E$104,'!!! Instrukcja'!$A$11,$K$6:$K$104)</f>
        <v>0</v>
      </c>
      <c r="L42" s="8">
        <f>SUMIF($E$6:$E$104,'!!! Instrukcja'!$A$11,$L$6:$L$104)</f>
        <v>0</v>
      </c>
      <c r="M42" s="8">
        <f>SUMIF($E$6:$E$104,'!!! Instrukcja'!$A$11,$M$6:$M$104)</f>
        <v>0</v>
      </c>
      <c r="N42" s="8">
        <f>SUMIF($E$6:$E$104,'!!! Instrukcja'!$A$11,$N$6:$N$104)</f>
        <v>0</v>
      </c>
      <c r="O42" s="8">
        <f>SUMIF($E$6:$E$104,'!!! Instrukcja'!$A$11,$O$6:$O$104)</f>
        <v>0</v>
      </c>
      <c r="P42" s="8">
        <f>SUMIF($E$6:$E$104,'!!! Instrukcja'!$A$11,$P$6:$P$104)</f>
        <v>0</v>
      </c>
      <c r="Q42" s="4"/>
      <c r="R42" s="40"/>
      <c r="S42" s="40"/>
      <c r="T42" s="40"/>
      <c r="U42" s="40"/>
      <c r="V42" s="40"/>
      <c r="W42" s="40"/>
      <c r="X42" s="40"/>
      <c r="Y42" s="40"/>
      <c r="Z42" s="40"/>
      <c r="AA42" s="40"/>
      <c r="AB42" s="40"/>
      <c r="AC42" s="40"/>
      <c r="AD42" s="40"/>
      <c r="AE42" s="40"/>
      <c r="AF42" s="40"/>
      <c r="AG42" s="40"/>
      <c r="AH42" s="40"/>
    </row>
    <row r="43" spans="1:34" ht="9.9499999999999993" customHeight="1">
      <c r="A43" s="1322"/>
      <c r="B43" s="1322"/>
      <c r="C43" s="1322"/>
      <c r="Q43" s="4"/>
      <c r="R43" s="40"/>
      <c r="S43" s="40"/>
      <c r="T43" s="40"/>
      <c r="U43" s="40"/>
      <c r="V43" s="40"/>
      <c r="W43" s="40"/>
      <c r="X43" s="40"/>
      <c r="Y43" s="40"/>
      <c r="Z43" s="40"/>
      <c r="AA43" s="40"/>
      <c r="AB43" s="40"/>
      <c r="AC43" s="40"/>
      <c r="AD43" s="40"/>
      <c r="AE43" s="40"/>
      <c r="AF43" s="40"/>
      <c r="AG43" s="40"/>
      <c r="AH43" s="40"/>
    </row>
    <row r="44" spans="1:34" ht="23.1" customHeight="1">
      <c r="A44" s="1322"/>
      <c r="B44" s="1322"/>
      <c r="C44" s="1322"/>
      <c r="D44" s="1301" t="s">
        <v>27</v>
      </c>
      <c r="E44" s="1302"/>
      <c r="F44" s="1302"/>
      <c r="G44" s="1302"/>
      <c r="H44" s="31"/>
      <c r="I44" s="31"/>
      <c r="J44" s="31"/>
      <c r="K44" s="31"/>
      <c r="L44" s="31"/>
      <c r="M44" s="31"/>
      <c r="N44" s="31"/>
      <c r="O44" s="31"/>
      <c r="P44" s="32"/>
      <c r="Q44" s="4"/>
      <c r="R44" s="40"/>
      <c r="S44" s="40"/>
      <c r="T44" s="40"/>
      <c r="U44" s="40"/>
      <c r="V44" s="40"/>
      <c r="W44" s="40"/>
      <c r="X44" s="40"/>
      <c r="Y44" s="40"/>
      <c r="Z44" s="40"/>
      <c r="AA44" s="40"/>
      <c r="AB44" s="40"/>
      <c r="AC44" s="40"/>
      <c r="AD44" s="40"/>
      <c r="AE44" s="40"/>
      <c r="AF44" s="40"/>
      <c r="AG44" s="40"/>
      <c r="AH44" s="40"/>
    </row>
    <row r="45" spans="1:34" ht="23.1" customHeight="1">
      <c r="A45" s="1322"/>
      <c r="B45" s="1322"/>
      <c r="C45" s="1322"/>
      <c r="D45" s="1285" t="s">
        <v>52</v>
      </c>
      <c r="E45" s="1286"/>
      <c r="F45" s="12">
        <f>F30</f>
        <v>0</v>
      </c>
      <c r="G45" s="8">
        <f>SUM(H45:P45)</f>
        <v>0</v>
      </c>
      <c r="H45" s="17">
        <f>ROUND(H49*F45%,2)</f>
        <v>0</v>
      </c>
      <c r="I45" s="17">
        <f>ROUND(I49*F45%,2)</f>
        <v>0</v>
      </c>
      <c r="J45" s="17">
        <f>ROUND(J49*F45%,2)</f>
        <v>0</v>
      </c>
      <c r="K45" s="17">
        <f>ROUND(K49*F45%,2)</f>
        <v>0</v>
      </c>
      <c r="L45" s="17">
        <f>ROUND(L49*F45%,2)</f>
        <v>0</v>
      </c>
      <c r="M45" s="17">
        <f>ROUND(M49*F45%,2)</f>
        <v>0</v>
      </c>
      <c r="N45" s="17">
        <f>ROUND(N49*F45%,2)</f>
        <v>0</v>
      </c>
      <c r="O45" s="17">
        <f>ROUND(O49*F45%,2)</f>
        <v>0</v>
      </c>
      <c r="P45" s="17">
        <f>ROUND(P49*F45%,2)</f>
        <v>0</v>
      </c>
      <c r="Q45" s="4"/>
      <c r="R45" s="40"/>
      <c r="S45" s="40"/>
      <c r="T45" s="40"/>
      <c r="U45" s="40"/>
      <c r="V45" s="40"/>
      <c r="W45" s="40"/>
      <c r="X45" s="40"/>
      <c r="Y45" s="40"/>
      <c r="Z45" s="40"/>
      <c r="AA45" s="40"/>
      <c r="AB45" s="40"/>
      <c r="AC45" s="40"/>
      <c r="AD45" s="40"/>
      <c r="AE45" s="40"/>
      <c r="AF45" s="40"/>
      <c r="AG45" s="40"/>
      <c r="AH45" s="40"/>
    </row>
    <row r="46" spans="1:34" ht="23.1" customHeight="1">
      <c r="A46" s="1322"/>
      <c r="B46" s="1322"/>
      <c r="C46" s="1322"/>
      <c r="D46" s="1285" t="s">
        <v>35</v>
      </c>
      <c r="E46" s="1286"/>
      <c r="F46" s="12">
        <f>F31</f>
        <v>0</v>
      </c>
      <c r="G46" s="8">
        <f>SUM(H46:P46)</f>
        <v>0</v>
      </c>
      <c r="H46" s="17">
        <f>ROUND(H49*F46%,2)</f>
        <v>0</v>
      </c>
      <c r="I46" s="17">
        <f>ROUND(I49*F46%,2)</f>
        <v>0</v>
      </c>
      <c r="J46" s="17">
        <f>ROUND(J49*F46%,2)</f>
        <v>0</v>
      </c>
      <c r="K46" s="17">
        <f>ROUND(K49*F46%,2)</f>
        <v>0</v>
      </c>
      <c r="L46" s="17">
        <f>ROUND(L49*F46%,2)</f>
        <v>0</v>
      </c>
      <c r="M46" s="17">
        <f>ROUND(M49*F46%,2)</f>
        <v>0</v>
      </c>
      <c r="N46" s="17">
        <f>ROUND(N49*F46%,2)</f>
        <v>0</v>
      </c>
      <c r="O46" s="17">
        <f>ROUND(O49*F46%,2)</f>
        <v>0</v>
      </c>
      <c r="P46" s="17">
        <f>ROUND(P49*F46%,2)</f>
        <v>0</v>
      </c>
      <c r="Q46" s="4"/>
      <c r="R46" s="40"/>
      <c r="S46" s="40"/>
      <c r="T46" s="40"/>
      <c r="U46" s="40"/>
      <c r="V46" s="40"/>
      <c r="W46" s="40"/>
      <c r="X46" s="40"/>
      <c r="Y46" s="40"/>
      <c r="Z46" s="40"/>
      <c r="AA46" s="40"/>
      <c r="AB46" s="40"/>
      <c r="AC46" s="40"/>
      <c r="AD46" s="40"/>
      <c r="AE46" s="40"/>
      <c r="AF46" s="40"/>
      <c r="AG46" s="40"/>
      <c r="AH46" s="40"/>
    </row>
    <row r="47" spans="1:34" ht="23.1" customHeight="1">
      <c r="A47" s="1322"/>
      <c r="B47" s="1322"/>
      <c r="C47" s="1322"/>
      <c r="D47" s="1285" t="s">
        <v>38</v>
      </c>
      <c r="E47" s="1286"/>
      <c r="F47" s="12">
        <f>F32</f>
        <v>0</v>
      </c>
      <c r="G47" s="8">
        <f>SUM(H47:P47)</f>
        <v>0</v>
      </c>
      <c r="H47" s="17">
        <f>ROUND(H49*F47%,2)</f>
        <v>0</v>
      </c>
      <c r="I47" s="17">
        <f>ROUND(I49*F47%,2)</f>
        <v>0</v>
      </c>
      <c r="J47" s="17">
        <f>ROUND(J49*F47%,2)</f>
        <v>0</v>
      </c>
      <c r="K47" s="17">
        <f>ROUND(K49*F47%,2)</f>
        <v>0</v>
      </c>
      <c r="L47" s="17">
        <f>ROUND(L49*F47%,2)</f>
        <v>0</v>
      </c>
      <c r="M47" s="17">
        <f>ROUND(M49*F47%,2)</f>
        <v>0</v>
      </c>
      <c r="N47" s="17">
        <f>ROUND(N49*F47%,2)</f>
        <v>0</v>
      </c>
      <c r="O47" s="17">
        <f>ROUND(O49*F47%,2)</f>
        <v>0</v>
      </c>
      <c r="P47" s="17">
        <f>ROUND(P49*F47%,2)</f>
        <v>0</v>
      </c>
      <c r="Q47" s="4"/>
      <c r="R47" s="40"/>
      <c r="S47" s="40"/>
      <c r="T47" s="40"/>
      <c r="U47" s="40"/>
      <c r="V47" s="40"/>
      <c r="W47" s="40"/>
      <c r="X47" s="40"/>
      <c r="Y47" s="40"/>
      <c r="Z47" s="40"/>
      <c r="AA47" s="40"/>
      <c r="AB47" s="40"/>
      <c r="AC47" s="40"/>
      <c r="AD47" s="40"/>
      <c r="AE47" s="40"/>
      <c r="AF47" s="40"/>
      <c r="AG47" s="40"/>
      <c r="AH47" s="40"/>
    </row>
    <row r="48" spans="1:34" ht="23.1" customHeight="1">
      <c r="A48" s="1322"/>
      <c r="B48" s="1322"/>
      <c r="C48" s="1322"/>
      <c r="D48" s="1285" t="s">
        <v>43</v>
      </c>
      <c r="E48" s="1286"/>
      <c r="F48" s="12">
        <f>F33</f>
        <v>0</v>
      </c>
      <c r="G48" s="8">
        <f>SUM(H48:P48)</f>
        <v>0</v>
      </c>
      <c r="H48" s="17">
        <f>ROUND(H49*F48%,2)</f>
        <v>0</v>
      </c>
      <c r="I48" s="17">
        <f>ROUND(I49*F48%,2)</f>
        <v>0</v>
      </c>
      <c r="J48" s="17">
        <f>ROUND(J49*F48%,2)</f>
        <v>0</v>
      </c>
      <c r="K48" s="17">
        <f>ROUND(K49*F48%,2)</f>
        <v>0</v>
      </c>
      <c r="L48" s="17">
        <f>ROUND(L49*F48%,2)</f>
        <v>0</v>
      </c>
      <c r="M48" s="17">
        <f>ROUND(M49*F48%,2)</f>
        <v>0</v>
      </c>
      <c r="N48" s="17">
        <f>ROUND(N49*F48%,2)</f>
        <v>0</v>
      </c>
      <c r="O48" s="17">
        <f>ROUND(O49*F48%,2)</f>
        <v>0</v>
      </c>
      <c r="P48" s="17">
        <f>ROUND(P49*F48%,2)</f>
        <v>0</v>
      </c>
      <c r="Q48" s="4"/>
      <c r="R48" s="40"/>
      <c r="S48" s="40"/>
      <c r="T48" s="40"/>
      <c r="U48" s="40"/>
      <c r="V48" s="40"/>
      <c r="W48" s="40"/>
      <c r="X48" s="40"/>
      <c r="Y48" s="40"/>
      <c r="Z48" s="40"/>
      <c r="AA48" s="40"/>
      <c r="AB48" s="40"/>
      <c r="AC48" s="40"/>
      <c r="AD48" s="40"/>
      <c r="AE48" s="40"/>
      <c r="AF48" s="40"/>
      <c r="AG48" s="40"/>
      <c r="AH48" s="40"/>
    </row>
    <row r="49" spans="1:34" ht="23.1" customHeight="1">
      <c r="A49" s="1322"/>
      <c r="B49" s="1322"/>
      <c r="C49" s="1322"/>
      <c r="D49" s="1315" t="s">
        <v>6</v>
      </c>
      <c r="E49" s="1293"/>
      <c r="F49" s="33">
        <v>1</v>
      </c>
      <c r="G49" s="8">
        <f>SUM(H49:P49)</f>
        <v>0</v>
      </c>
      <c r="H49" s="8">
        <f>SUMIF($E$6:$E$104,'!!! Instrukcja'!$A$12,$H$6:$H$104)</f>
        <v>0</v>
      </c>
      <c r="I49" s="8">
        <f>SUMIF($E$6:$E$104,'!!! Instrukcja'!$A$12,$I$6:$I$104)</f>
        <v>0</v>
      </c>
      <c r="J49" s="8">
        <f>SUMIF($E$6:$E$104,'!!! Instrukcja'!$A$12,$J$6:$J$104)</f>
        <v>0</v>
      </c>
      <c r="K49" s="8">
        <f>SUMIF($E$6:$E$104,'!!! Instrukcja'!$A$12,$K$6:$K$104)</f>
        <v>0</v>
      </c>
      <c r="L49" s="8">
        <f>SUMIF($E$6:$E$104,'!!! Instrukcja'!$A$12,$L$6:$L$104)</f>
        <v>0</v>
      </c>
      <c r="M49" s="8">
        <f>SUMIF($E$6:$E$104,'!!! Instrukcja'!$A$12,$M$6:$M$104)</f>
        <v>0</v>
      </c>
      <c r="N49" s="8">
        <f>SUMIF($E$6:$E$104,'!!! Instrukcja'!$A$12,$N$6:$N$104)</f>
        <v>0</v>
      </c>
      <c r="O49" s="8">
        <f>SUMIF($E$6:$E$104,'!!! Instrukcja'!$A$12,$O$6:$O$104)</f>
        <v>0</v>
      </c>
      <c r="P49" s="8">
        <f>SUMIF($E$6:$E$104,'!!! Instrukcja'!$A$12,$P$6:$P$104)</f>
        <v>0</v>
      </c>
      <c r="Q49" s="4"/>
      <c r="R49" s="40"/>
      <c r="S49" s="40"/>
      <c r="T49" s="40"/>
      <c r="U49" s="40"/>
      <c r="V49" s="40"/>
      <c r="W49" s="40"/>
      <c r="X49" s="40"/>
      <c r="Y49" s="40"/>
      <c r="Z49" s="40"/>
      <c r="AA49" s="40"/>
      <c r="AB49" s="40"/>
      <c r="AC49" s="40"/>
      <c r="AD49" s="40"/>
      <c r="AE49" s="40"/>
      <c r="AF49" s="40"/>
      <c r="AG49" s="40"/>
      <c r="AH49" s="40"/>
    </row>
    <row r="50" spans="1:34" ht="21" customHeight="1">
      <c r="A50" s="40"/>
      <c r="B50" s="4"/>
      <c r="C50" s="4"/>
      <c r="D50" s="4"/>
      <c r="E50" s="4"/>
      <c r="F50" s="4"/>
      <c r="G50" s="4"/>
      <c r="H50" s="4"/>
      <c r="I50" s="4"/>
      <c r="J50" s="4"/>
      <c r="K50" s="4"/>
      <c r="L50" s="4"/>
      <c r="M50" s="4"/>
      <c r="N50" s="4"/>
      <c r="O50" s="4"/>
      <c r="P50" s="4"/>
      <c r="Q50" s="4"/>
      <c r="R50" s="40"/>
      <c r="S50" s="40"/>
      <c r="T50" s="40"/>
      <c r="U50" s="40"/>
      <c r="V50" s="40"/>
      <c r="W50" s="40"/>
      <c r="X50" s="40"/>
      <c r="Y50" s="40"/>
      <c r="Z50" s="40"/>
      <c r="AA50" s="40"/>
      <c r="AB50" s="40"/>
      <c r="AC50" s="40"/>
      <c r="AD50" s="40"/>
      <c r="AE50" s="40"/>
      <c r="AF50" s="40"/>
      <c r="AG50" s="40"/>
      <c r="AH50" s="40"/>
    </row>
    <row r="51" spans="1:34" ht="21">
      <c r="A51" s="40"/>
      <c r="B51" s="4"/>
      <c r="C51" s="4"/>
      <c r="D51" s="4"/>
      <c r="E51" s="4"/>
      <c r="F51" s="4"/>
      <c r="G51" s="4"/>
      <c r="H51" s="4"/>
      <c r="I51" s="4"/>
      <c r="J51" s="4"/>
      <c r="K51" s="4"/>
      <c r="L51" s="4"/>
      <c r="M51" s="4"/>
      <c r="N51" s="4"/>
      <c r="O51" s="4"/>
      <c r="P51" s="4"/>
      <c r="Q51" s="4"/>
      <c r="R51" s="40"/>
      <c r="S51" s="40"/>
      <c r="T51" s="40"/>
      <c r="U51" s="40"/>
      <c r="V51" s="40"/>
      <c r="W51" s="40"/>
      <c r="X51" s="40"/>
      <c r="Y51" s="40"/>
      <c r="Z51" s="40"/>
      <c r="AA51" s="40"/>
      <c r="AB51" s="40"/>
      <c r="AC51" s="40"/>
      <c r="AD51" s="40"/>
      <c r="AE51" s="40"/>
      <c r="AF51" s="40"/>
      <c r="AG51" s="40"/>
      <c r="AH51" s="40"/>
    </row>
    <row r="52" spans="1:34" ht="21">
      <c r="A52" s="40"/>
      <c r="B52" s="40"/>
      <c r="C52" s="40"/>
      <c r="D52" s="40"/>
      <c r="E52" s="40"/>
      <c r="F52" s="40"/>
      <c r="G52" s="40"/>
      <c r="H52" s="40"/>
      <c r="I52" s="40"/>
      <c r="J52" s="40"/>
      <c r="K52" s="40"/>
      <c r="L52" s="40"/>
      <c r="M52" s="40"/>
      <c r="N52" s="40"/>
      <c r="O52" s="40"/>
      <c r="P52" s="40"/>
      <c r="Q52" s="40"/>
      <c r="R52" s="40"/>
    </row>
    <row r="53" spans="1:34" ht="21">
      <c r="A53" s="40"/>
      <c r="B53" s="40"/>
      <c r="C53" s="40"/>
      <c r="D53" s="40"/>
      <c r="E53" s="40"/>
      <c r="F53" s="40"/>
      <c r="G53" s="40"/>
      <c r="H53" s="40"/>
      <c r="I53" s="40"/>
      <c r="J53" s="40"/>
      <c r="K53" s="40"/>
      <c r="L53" s="40"/>
      <c r="M53" s="40"/>
      <c r="N53" s="40"/>
      <c r="O53" s="40"/>
      <c r="P53" s="40"/>
      <c r="Q53" s="40"/>
      <c r="R53" s="40"/>
    </row>
    <row r="54" spans="1:34" ht="21">
      <c r="A54" s="40"/>
      <c r="B54" s="40"/>
      <c r="C54" s="40"/>
      <c r="D54" s="40"/>
      <c r="E54" s="40"/>
      <c r="F54" s="40"/>
      <c r="G54" s="40"/>
      <c r="H54" s="40"/>
      <c r="I54" s="40"/>
      <c r="J54" s="40"/>
      <c r="K54" s="40"/>
      <c r="L54" s="40"/>
      <c r="M54" s="40"/>
      <c r="N54" s="40"/>
      <c r="O54" s="40"/>
      <c r="P54" s="40"/>
      <c r="Q54" s="40"/>
      <c r="R54" s="40"/>
    </row>
    <row r="55" spans="1:34" ht="21">
      <c r="A55" s="40"/>
      <c r="B55" s="40"/>
      <c r="C55" s="40"/>
      <c r="D55" s="40"/>
      <c r="E55" s="40"/>
      <c r="F55" s="40"/>
      <c r="G55" s="40"/>
      <c r="H55" s="40"/>
      <c r="I55" s="40"/>
      <c r="J55" s="40"/>
      <c r="K55" s="40"/>
      <c r="L55" s="40"/>
      <c r="M55" s="40"/>
      <c r="N55" s="40"/>
      <c r="O55" s="40"/>
      <c r="P55" s="40"/>
      <c r="Q55" s="40"/>
      <c r="R55" s="40"/>
    </row>
    <row r="56" spans="1:34" ht="21" customHeight="1">
      <c r="A56" s="40"/>
      <c r="B56" s="40"/>
      <c r="C56" s="41"/>
      <c r="D56" s="41"/>
      <c r="E56" s="40"/>
      <c r="F56" s="40"/>
      <c r="G56" s="40"/>
      <c r="H56" s="40"/>
      <c r="I56" s="40"/>
      <c r="J56" s="40"/>
      <c r="K56" s="40"/>
      <c r="L56" s="40"/>
      <c r="M56" s="40"/>
      <c r="N56" s="40"/>
      <c r="O56" s="40"/>
      <c r="P56" s="40"/>
      <c r="Q56" s="40"/>
      <c r="R56" s="40"/>
    </row>
    <row r="57" spans="1:34" ht="21">
      <c r="A57" s="40"/>
      <c r="B57" s="40"/>
      <c r="C57" s="40"/>
      <c r="D57" s="40"/>
      <c r="E57" s="40"/>
      <c r="F57" s="40"/>
      <c r="G57" s="40"/>
      <c r="H57" s="40"/>
      <c r="I57" s="40"/>
      <c r="J57" s="40"/>
      <c r="K57" s="40"/>
      <c r="L57" s="40"/>
      <c r="M57" s="40"/>
      <c r="N57" s="40"/>
      <c r="O57" s="40"/>
      <c r="P57" s="40"/>
      <c r="Q57" s="40"/>
      <c r="R57" s="40"/>
    </row>
    <row r="58" spans="1:34" ht="21">
      <c r="A58" s="40"/>
      <c r="B58" s="40"/>
      <c r="C58" s="40"/>
      <c r="D58" s="40"/>
      <c r="E58" s="40"/>
      <c r="F58" s="40"/>
      <c r="G58" s="40"/>
      <c r="H58" s="40"/>
      <c r="I58" s="40"/>
      <c r="J58" s="40"/>
      <c r="K58" s="40"/>
      <c r="L58" s="40"/>
      <c r="M58" s="40"/>
      <c r="N58" s="40"/>
      <c r="O58" s="40"/>
      <c r="P58" s="40"/>
      <c r="Q58" s="40"/>
      <c r="R58" s="40"/>
    </row>
    <row r="59" spans="1:34" ht="21">
      <c r="A59" s="40"/>
      <c r="B59" s="40"/>
      <c r="C59" s="40"/>
      <c r="D59" s="40"/>
      <c r="E59" s="40"/>
      <c r="F59" s="40"/>
      <c r="G59" s="40"/>
      <c r="H59" s="40"/>
      <c r="I59" s="40"/>
      <c r="J59" s="40"/>
      <c r="K59" s="40"/>
      <c r="L59" s="40"/>
      <c r="M59" s="40"/>
      <c r="N59" s="40"/>
      <c r="O59" s="40"/>
      <c r="P59" s="40"/>
      <c r="Q59" s="40"/>
      <c r="R59" s="40"/>
    </row>
    <row r="60" spans="1:34" ht="21">
      <c r="A60" s="40"/>
      <c r="B60" s="40"/>
      <c r="C60" s="40"/>
      <c r="D60" s="40"/>
      <c r="E60" s="40"/>
      <c r="F60" s="40"/>
      <c r="G60" s="40"/>
      <c r="H60" s="40"/>
      <c r="I60" s="40"/>
      <c r="J60" s="40"/>
      <c r="K60" s="40"/>
      <c r="L60" s="40"/>
      <c r="M60" s="40"/>
      <c r="N60" s="40"/>
      <c r="O60" s="40"/>
      <c r="P60" s="40"/>
      <c r="Q60" s="40"/>
      <c r="R60" s="40"/>
    </row>
    <row r="61" spans="1:34" ht="21">
      <c r="A61" s="40"/>
      <c r="B61" s="40"/>
      <c r="C61" s="40"/>
      <c r="D61" s="40"/>
      <c r="E61" s="40"/>
      <c r="F61" s="40"/>
      <c r="G61" s="40"/>
      <c r="H61" s="40"/>
      <c r="I61" s="40"/>
      <c r="J61" s="40"/>
      <c r="K61" s="40"/>
      <c r="L61" s="40"/>
      <c r="M61" s="40"/>
      <c r="N61" s="40"/>
      <c r="O61" s="40"/>
      <c r="P61" s="40"/>
      <c r="Q61" s="40"/>
      <c r="R61" s="40"/>
    </row>
  </sheetData>
  <mergeCells count="51">
    <mergeCell ref="D31:E31"/>
    <mergeCell ref="D29:E29"/>
    <mergeCell ref="D30:E30"/>
    <mergeCell ref="A11:A17"/>
    <mergeCell ref="B26:F26"/>
    <mergeCell ref="E17:F17"/>
    <mergeCell ref="B24:E24"/>
    <mergeCell ref="B23:C23"/>
    <mergeCell ref="A22:G22"/>
    <mergeCell ref="B25:F25"/>
    <mergeCell ref="A28:G28"/>
    <mergeCell ref="A29:C49"/>
    <mergeCell ref="D49:E49"/>
    <mergeCell ref="D48:E48"/>
    <mergeCell ref="D32:E32"/>
    <mergeCell ref="D33:E33"/>
    <mergeCell ref="C6:P6"/>
    <mergeCell ref="C7:P7"/>
    <mergeCell ref="A6:B6"/>
    <mergeCell ref="A7:B7"/>
    <mergeCell ref="B21:C21"/>
    <mergeCell ref="A9:D9"/>
    <mergeCell ref="B16:D16"/>
    <mergeCell ref="A8:G8"/>
    <mergeCell ref="A10:G10"/>
    <mergeCell ref="B13:D13"/>
    <mergeCell ref="B14:D14"/>
    <mergeCell ref="B15:D15"/>
    <mergeCell ref="B17:C17"/>
    <mergeCell ref="B12:D12"/>
    <mergeCell ref="D37:G37"/>
    <mergeCell ref="D44:G44"/>
    <mergeCell ref="D34:E34"/>
    <mergeCell ref="D35:E35"/>
    <mergeCell ref="D46:E46"/>
    <mergeCell ref="D47:E47"/>
    <mergeCell ref="O1:Q1"/>
    <mergeCell ref="A2:Q2"/>
    <mergeCell ref="A3:Q3"/>
    <mergeCell ref="A4:Q4"/>
    <mergeCell ref="D45:E45"/>
    <mergeCell ref="D38:E38"/>
    <mergeCell ref="D39:E39"/>
    <mergeCell ref="D40:E40"/>
    <mergeCell ref="D41:E41"/>
    <mergeCell ref="D42:E42"/>
    <mergeCell ref="B18:D18"/>
    <mergeCell ref="B19:D19"/>
    <mergeCell ref="B20:D20"/>
    <mergeCell ref="A18:A21"/>
    <mergeCell ref="B11:D11"/>
  </mergeCells>
  <pageMargins left="0.47244094488188981" right="0.39370078740157483" top="0.55118110236220474" bottom="0.55118110236220474"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 Instrukcja'!$A$11:$A$12</xm:f>
          </x14:formula1>
          <xm:sqref>E11:E16 E18:E20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40"/>
  <sheetViews>
    <sheetView view="pageBreakPreview" topLeftCell="A4" zoomScaleNormal="100" zoomScaleSheetLayoutView="100" workbookViewId="0">
      <selection activeCell="E11" sqref="E11:E13"/>
    </sheetView>
  </sheetViews>
  <sheetFormatPr defaultColWidth="8" defaultRowHeight="12.75"/>
  <cols>
    <col min="1" max="1" width="4.42578125" style="571" customWidth="1"/>
    <col min="2" max="2" width="20.140625" style="571" customWidth="1"/>
    <col min="3" max="3" width="20.85546875" style="571" customWidth="1"/>
    <col min="4" max="4" width="13.28515625" style="571" customWidth="1"/>
    <col min="5" max="6" width="12.42578125" style="571" customWidth="1"/>
    <col min="7" max="7" width="16.140625" style="571" customWidth="1"/>
    <col min="8" max="8" width="18.28515625" style="571" customWidth="1"/>
    <col min="9" max="9" width="8.140625" style="571" customWidth="1"/>
    <col min="10" max="14" width="11.85546875" style="571" customWidth="1"/>
    <col min="15" max="15" width="10.85546875" style="571" customWidth="1"/>
    <col min="16" max="16" width="21.28515625" style="571" customWidth="1"/>
    <col min="17" max="17" width="22.140625" style="571" customWidth="1"/>
    <col min="18" max="18" width="24.85546875" style="571" customWidth="1"/>
    <col min="19" max="256" width="8" style="571"/>
    <col min="257" max="257" width="4.42578125" style="571" customWidth="1"/>
    <col min="258" max="258" width="21.7109375" style="571" customWidth="1"/>
    <col min="259" max="259" width="20.85546875" style="571" customWidth="1"/>
    <col min="260" max="260" width="13.28515625" style="571" customWidth="1"/>
    <col min="261" max="262" width="12.42578125" style="571" customWidth="1"/>
    <col min="263" max="263" width="16.140625" style="571" customWidth="1"/>
    <col min="264" max="264" width="18.28515625" style="571" customWidth="1"/>
    <col min="265" max="265" width="8.140625" style="571" customWidth="1"/>
    <col min="266" max="270" width="11.85546875" style="571" customWidth="1"/>
    <col min="271" max="271" width="10.85546875" style="571" customWidth="1"/>
    <col min="272" max="272" width="21.28515625" style="571" customWidth="1"/>
    <col min="273" max="273" width="22.140625" style="571" customWidth="1"/>
    <col min="274" max="274" width="24.85546875" style="571" customWidth="1"/>
    <col min="275" max="512" width="8" style="571"/>
    <col min="513" max="513" width="4.42578125" style="571" customWidth="1"/>
    <col min="514" max="514" width="21.7109375" style="571" customWidth="1"/>
    <col min="515" max="515" width="20.85546875" style="571" customWidth="1"/>
    <col min="516" max="516" width="13.28515625" style="571" customWidth="1"/>
    <col min="517" max="518" width="12.42578125" style="571" customWidth="1"/>
    <col min="519" max="519" width="16.140625" style="571" customWidth="1"/>
    <col min="520" max="520" width="18.28515625" style="571" customWidth="1"/>
    <col min="521" max="521" width="8.140625" style="571" customWidth="1"/>
    <col min="522" max="526" width="11.85546875" style="571" customWidth="1"/>
    <col min="527" max="527" width="10.85546875" style="571" customWidth="1"/>
    <col min="528" max="528" width="21.28515625" style="571" customWidth="1"/>
    <col min="529" max="529" width="22.140625" style="571" customWidth="1"/>
    <col min="530" max="530" width="24.85546875" style="571" customWidth="1"/>
    <col min="531" max="768" width="8" style="571"/>
    <col min="769" max="769" width="4.42578125" style="571" customWidth="1"/>
    <col min="770" max="770" width="21.7109375" style="571" customWidth="1"/>
    <col min="771" max="771" width="20.85546875" style="571" customWidth="1"/>
    <col min="772" max="772" width="13.28515625" style="571" customWidth="1"/>
    <col min="773" max="774" width="12.42578125" style="571" customWidth="1"/>
    <col min="775" max="775" width="16.140625" style="571" customWidth="1"/>
    <col min="776" max="776" width="18.28515625" style="571" customWidth="1"/>
    <col min="777" max="777" width="8.140625" style="571" customWidth="1"/>
    <col min="778" max="782" width="11.85546875" style="571" customWidth="1"/>
    <col min="783" max="783" width="10.85546875" style="571" customWidth="1"/>
    <col min="784" max="784" width="21.28515625" style="571" customWidth="1"/>
    <col min="785" max="785" width="22.140625" style="571" customWidth="1"/>
    <col min="786" max="786" width="24.85546875" style="571" customWidth="1"/>
    <col min="787" max="1024" width="8" style="571"/>
    <col min="1025" max="1025" width="4.42578125" style="571" customWidth="1"/>
    <col min="1026" max="1026" width="21.7109375" style="571" customWidth="1"/>
    <col min="1027" max="1027" width="20.85546875" style="571" customWidth="1"/>
    <col min="1028" max="1028" width="13.28515625" style="571" customWidth="1"/>
    <col min="1029" max="1030" width="12.42578125" style="571" customWidth="1"/>
    <col min="1031" max="1031" width="16.140625" style="571" customWidth="1"/>
    <col min="1032" max="1032" width="18.28515625" style="571" customWidth="1"/>
    <col min="1033" max="1033" width="8.140625" style="571" customWidth="1"/>
    <col min="1034" max="1038" width="11.85546875" style="571" customWidth="1"/>
    <col min="1039" max="1039" width="10.85546875" style="571" customWidth="1"/>
    <col min="1040" max="1040" width="21.28515625" style="571" customWidth="1"/>
    <col min="1041" max="1041" width="22.140625" style="571" customWidth="1"/>
    <col min="1042" max="1042" width="24.85546875" style="571" customWidth="1"/>
    <col min="1043" max="1280" width="8" style="571"/>
    <col min="1281" max="1281" width="4.42578125" style="571" customWidth="1"/>
    <col min="1282" max="1282" width="21.7109375" style="571" customWidth="1"/>
    <col min="1283" max="1283" width="20.85546875" style="571" customWidth="1"/>
    <col min="1284" max="1284" width="13.28515625" style="571" customWidth="1"/>
    <col min="1285" max="1286" width="12.42578125" style="571" customWidth="1"/>
    <col min="1287" max="1287" width="16.140625" style="571" customWidth="1"/>
    <col min="1288" max="1288" width="18.28515625" style="571" customWidth="1"/>
    <col min="1289" max="1289" width="8.140625" style="571" customWidth="1"/>
    <col min="1290" max="1294" width="11.85546875" style="571" customWidth="1"/>
    <col min="1295" max="1295" width="10.85546875" style="571" customWidth="1"/>
    <col min="1296" max="1296" width="21.28515625" style="571" customWidth="1"/>
    <col min="1297" max="1297" width="22.140625" style="571" customWidth="1"/>
    <col min="1298" max="1298" width="24.85546875" style="571" customWidth="1"/>
    <col min="1299" max="1536" width="8" style="571"/>
    <col min="1537" max="1537" width="4.42578125" style="571" customWidth="1"/>
    <col min="1538" max="1538" width="21.7109375" style="571" customWidth="1"/>
    <col min="1539" max="1539" width="20.85546875" style="571" customWidth="1"/>
    <col min="1540" max="1540" width="13.28515625" style="571" customWidth="1"/>
    <col min="1541" max="1542" width="12.42578125" style="571" customWidth="1"/>
    <col min="1543" max="1543" width="16.140625" style="571" customWidth="1"/>
    <col min="1544" max="1544" width="18.28515625" style="571" customWidth="1"/>
    <col min="1545" max="1545" width="8.140625" style="571" customWidth="1"/>
    <col min="1546" max="1550" width="11.85546875" style="571" customWidth="1"/>
    <col min="1551" max="1551" width="10.85546875" style="571" customWidth="1"/>
    <col min="1552" max="1552" width="21.28515625" style="571" customWidth="1"/>
    <col min="1553" max="1553" width="22.140625" style="571" customWidth="1"/>
    <col min="1554" max="1554" width="24.85546875" style="571" customWidth="1"/>
    <col min="1555" max="1792" width="8" style="571"/>
    <col min="1793" max="1793" width="4.42578125" style="571" customWidth="1"/>
    <col min="1794" max="1794" width="21.7109375" style="571" customWidth="1"/>
    <col min="1795" max="1795" width="20.85546875" style="571" customWidth="1"/>
    <col min="1796" max="1796" width="13.28515625" style="571" customWidth="1"/>
    <col min="1797" max="1798" width="12.42578125" style="571" customWidth="1"/>
    <col min="1799" max="1799" width="16.140625" style="571" customWidth="1"/>
    <col min="1800" max="1800" width="18.28515625" style="571" customWidth="1"/>
    <col min="1801" max="1801" width="8.140625" style="571" customWidth="1"/>
    <col min="1802" max="1806" width="11.85546875" style="571" customWidth="1"/>
    <col min="1807" max="1807" width="10.85546875" style="571" customWidth="1"/>
    <col min="1808" max="1808" width="21.28515625" style="571" customWidth="1"/>
    <col min="1809" max="1809" width="22.140625" style="571" customWidth="1"/>
    <col min="1810" max="1810" width="24.85546875" style="571" customWidth="1"/>
    <col min="1811" max="2048" width="8" style="571"/>
    <col min="2049" max="2049" width="4.42578125" style="571" customWidth="1"/>
    <col min="2050" max="2050" width="21.7109375" style="571" customWidth="1"/>
    <col min="2051" max="2051" width="20.85546875" style="571" customWidth="1"/>
    <col min="2052" max="2052" width="13.28515625" style="571" customWidth="1"/>
    <col min="2053" max="2054" width="12.42578125" style="571" customWidth="1"/>
    <col min="2055" max="2055" width="16.140625" style="571" customWidth="1"/>
    <col min="2056" max="2056" width="18.28515625" style="571" customWidth="1"/>
    <col min="2057" max="2057" width="8.140625" style="571" customWidth="1"/>
    <col min="2058" max="2062" width="11.85546875" style="571" customWidth="1"/>
    <col min="2063" max="2063" width="10.85546875" style="571" customWidth="1"/>
    <col min="2064" max="2064" width="21.28515625" style="571" customWidth="1"/>
    <col min="2065" max="2065" width="22.140625" style="571" customWidth="1"/>
    <col min="2066" max="2066" width="24.85546875" style="571" customWidth="1"/>
    <col min="2067" max="2304" width="8" style="571"/>
    <col min="2305" max="2305" width="4.42578125" style="571" customWidth="1"/>
    <col min="2306" max="2306" width="21.7109375" style="571" customWidth="1"/>
    <col min="2307" max="2307" width="20.85546875" style="571" customWidth="1"/>
    <col min="2308" max="2308" width="13.28515625" style="571" customWidth="1"/>
    <col min="2309" max="2310" width="12.42578125" style="571" customWidth="1"/>
    <col min="2311" max="2311" width="16.140625" style="571" customWidth="1"/>
    <col min="2312" max="2312" width="18.28515625" style="571" customWidth="1"/>
    <col min="2313" max="2313" width="8.140625" style="571" customWidth="1"/>
    <col min="2314" max="2318" width="11.85546875" style="571" customWidth="1"/>
    <col min="2319" max="2319" width="10.85546875" style="571" customWidth="1"/>
    <col min="2320" max="2320" width="21.28515625" style="571" customWidth="1"/>
    <col min="2321" max="2321" width="22.140625" style="571" customWidth="1"/>
    <col min="2322" max="2322" width="24.85546875" style="571" customWidth="1"/>
    <col min="2323" max="2560" width="8" style="571"/>
    <col min="2561" max="2561" width="4.42578125" style="571" customWidth="1"/>
    <col min="2562" max="2562" width="21.7109375" style="571" customWidth="1"/>
    <col min="2563" max="2563" width="20.85546875" style="571" customWidth="1"/>
    <col min="2564" max="2564" width="13.28515625" style="571" customWidth="1"/>
    <col min="2565" max="2566" width="12.42578125" style="571" customWidth="1"/>
    <col min="2567" max="2567" width="16.140625" style="571" customWidth="1"/>
    <col min="2568" max="2568" width="18.28515625" style="571" customWidth="1"/>
    <col min="2569" max="2569" width="8.140625" style="571" customWidth="1"/>
    <col min="2570" max="2574" width="11.85546875" style="571" customWidth="1"/>
    <col min="2575" max="2575" width="10.85546875" style="571" customWidth="1"/>
    <col min="2576" max="2576" width="21.28515625" style="571" customWidth="1"/>
    <col min="2577" max="2577" width="22.140625" style="571" customWidth="1"/>
    <col min="2578" max="2578" width="24.85546875" style="571" customWidth="1"/>
    <col min="2579" max="2816" width="8" style="571"/>
    <col min="2817" max="2817" width="4.42578125" style="571" customWidth="1"/>
    <col min="2818" max="2818" width="21.7109375" style="571" customWidth="1"/>
    <col min="2819" max="2819" width="20.85546875" style="571" customWidth="1"/>
    <col min="2820" max="2820" width="13.28515625" style="571" customWidth="1"/>
    <col min="2821" max="2822" width="12.42578125" style="571" customWidth="1"/>
    <col min="2823" max="2823" width="16.140625" style="571" customWidth="1"/>
    <col min="2824" max="2824" width="18.28515625" style="571" customWidth="1"/>
    <col min="2825" max="2825" width="8.140625" style="571" customWidth="1"/>
    <col min="2826" max="2830" width="11.85546875" style="571" customWidth="1"/>
    <col min="2831" max="2831" width="10.85546875" style="571" customWidth="1"/>
    <col min="2832" max="2832" width="21.28515625" style="571" customWidth="1"/>
    <col min="2833" max="2833" width="22.140625" style="571" customWidth="1"/>
    <col min="2834" max="2834" width="24.85546875" style="571" customWidth="1"/>
    <col min="2835" max="3072" width="8" style="571"/>
    <col min="3073" max="3073" width="4.42578125" style="571" customWidth="1"/>
    <col min="3074" max="3074" width="21.7109375" style="571" customWidth="1"/>
    <col min="3075" max="3075" width="20.85546875" style="571" customWidth="1"/>
    <col min="3076" max="3076" width="13.28515625" style="571" customWidth="1"/>
    <col min="3077" max="3078" width="12.42578125" style="571" customWidth="1"/>
    <col min="3079" max="3079" width="16.140625" style="571" customWidth="1"/>
    <col min="3080" max="3080" width="18.28515625" style="571" customWidth="1"/>
    <col min="3081" max="3081" width="8.140625" style="571" customWidth="1"/>
    <col min="3082" max="3086" width="11.85546875" style="571" customWidth="1"/>
    <col min="3087" max="3087" width="10.85546875" style="571" customWidth="1"/>
    <col min="3088" max="3088" width="21.28515625" style="571" customWidth="1"/>
    <col min="3089" max="3089" width="22.140625" style="571" customWidth="1"/>
    <col min="3090" max="3090" width="24.85546875" style="571" customWidth="1"/>
    <col min="3091" max="3328" width="8" style="571"/>
    <col min="3329" max="3329" width="4.42578125" style="571" customWidth="1"/>
    <col min="3330" max="3330" width="21.7109375" style="571" customWidth="1"/>
    <col min="3331" max="3331" width="20.85546875" style="571" customWidth="1"/>
    <col min="3332" max="3332" width="13.28515625" style="571" customWidth="1"/>
    <col min="3333" max="3334" width="12.42578125" style="571" customWidth="1"/>
    <col min="3335" max="3335" width="16.140625" style="571" customWidth="1"/>
    <col min="3336" max="3336" width="18.28515625" style="571" customWidth="1"/>
    <col min="3337" max="3337" width="8.140625" style="571" customWidth="1"/>
    <col min="3338" max="3342" width="11.85546875" style="571" customWidth="1"/>
    <col min="3343" max="3343" width="10.85546875" style="571" customWidth="1"/>
    <col min="3344" max="3344" width="21.28515625" style="571" customWidth="1"/>
    <col min="3345" max="3345" width="22.140625" style="571" customWidth="1"/>
    <col min="3346" max="3346" width="24.85546875" style="571" customWidth="1"/>
    <col min="3347" max="3584" width="8" style="571"/>
    <col min="3585" max="3585" width="4.42578125" style="571" customWidth="1"/>
    <col min="3586" max="3586" width="21.7109375" style="571" customWidth="1"/>
    <col min="3587" max="3587" width="20.85546875" style="571" customWidth="1"/>
    <col min="3588" max="3588" width="13.28515625" style="571" customWidth="1"/>
    <col min="3589" max="3590" width="12.42578125" style="571" customWidth="1"/>
    <col min="3591" max="3591" width="16.140625" style="571" customWidth="1"/>
    <col min="3592" max="3592" width="18.28515625" style="571" customWidth="1"/>
    <col min="3593" max="3593" width="8.140625" style="571" customWidth="1"/>
    <col min="3594" max="3598" width="11.85546875" style="571" customWidth="1"/>
    <col min="3599" max="3599" width="10.85546875" style="571" customWidth="1"/>
    <col min="3600" max="3600" width="21.28515625" style="571" customWidth="1"/>
    <col min="3601" max="3601" width="22.140625" style="571" customWidth="1"/>
    <col min="3602" max="3602" width="24.85546875" style="571" customWidth="1"/>
    <col min="3603" max="3840" width="8" style="571"/>
    <col min="3841" max="3841" width="4.42578125" style="571" customWidth="1"/>
    <col min="3842" max="3842" width="21.7109375" style="571" customWidth="1"/>
    <col min="3843" max="3843" width="20.85546875" style="571" customWidth="1"/>
    <col min="3844" max="3844" width="13.28515625" style="571" customWidth="1"/>
    <col min="3845" max="3846" width="12.42578125" style="571" customWidth="1"/>
    <col min="3847" max="3847" width="16.140625" style="571" customWidth="1"/>
    <col min="3848" max="3848" width="18.28515625" style="571" customWidth="1"/>
    <col min="3849" max="3849" width="8.140625" style="571" customWidth="1"/>
    <col min="3850" max="3854" width="11.85546875" style="571" customWidth="1"/>
    <col min="3855" max="3855" width="10.85546875" style="571" customWidth="1"/>
    <col min="3856" max="3856" width="21.28515625" style="571" customWidth="1"/>
    <col min="3857" max="3857" width="22.140625" style="571" customWidth="1"/>
    <col min="3858" max="3858" width="24.85546875" style="571" customWidth="1"/>
    <col min="3859" max="4096" width="8" style="571"/>
    <col min="4097" max="4097" width="4.42578125" style="571" customWidth="1"/>
    <col min="4098" max="4098" width="21.7109375" style="571" customWidth="1"/>
    <col min="4099" max="4099" width="20.85546875" style="571" customWidth="1"/>
    <col min="4100" max="4100" width="13.28515625" style="571" customWidth="1"/>
    <col min="4101" max="4102" width="12.42578125" style="571" customWidth="1"/>
    <col min="4103" max="4103" width="16.140625" style="571" customWidth="1"/>
    <col min="4104" max="4104" width="18.28515625" style="571" customWidth="1"/>
    <col min="4105" max="4105" width="8.140625" style="571" customWidth="1"/>
    <col min="4106" max="4110" width="11.85546875" style="571" customWidth="1"/>
    <col min="4111" max="4111" width="10.85546875" style="571" customWidth="1"/>
    <col min="4112" max="4112" width="21.28515625" style="571" customWidth="1"/>
    <col min="4113" max="4113" width="22.140625" style="571" customWidth="1"/>
    <col min="4114" max="4114" width="24.85546875" style="571" customWidth="1"/>
    <col min="4115" max="4352" width="8" style="571"/>
    <col min="4353" max="4353" width="4.42578125" style="571" customWidth="1"/>
    <col min="4354" max="4354" width="21.7109375" style="571" customWidth="1"/>
    <col min="4355" max="4355" width="20.85546875" style="571" customWidth="1"/>
    <col min="4356" max="4356" width="13.28515625" style="571" customWidth="1"/>
    <col min="4357" max="4358" width="12.42578125" style="571" customWidth="1"/>
    <col min="4359" max="4359" width="16.140625" style="571" customWidth="1"/>
    <col min="4360" max="4360" width="18.28515625" style="571" customWidth="1"/>
    <col min="4361" max="4361" width="8.140625" style="571" customWidth="1"/>
    <col min="4362" max="4366" width="11.85546875" style="571" customWidth="1"/>
    <col min="4367" max="4367" width="10.85546875" style="571" customWidth="1"/>
    <col min="4368" max="4368" width="21.28515625" style="571" customWidth="1"/>
    <col min="4369" max="4369" width="22.140625" style="571" customWidth="1"/>
    <col min="4370" max="4370" width="24.85546875" style="571" customWidth="1"/>
    <col min="4371" max="4608" width="8" style="571"/>
    <col min="4609" max="4609" width="4.42578125" style="571" customWidth="1"/>
    <col min="4610" max="4610" width="21.7109375" style="571" customWidth="1"/>
    <col min="4611" max="4611" width="20.85546875" style="571" customWidth="1"/>
    <col min="4612" max="4612" width="13.28515625" style="571" customWidth="1"/>
    <col min="4613" max="4614" width="12.42578125" style="571" customWidth="1"/>
    <col min="4615" max="4615" width="16.140625" style="571" customWidth="1"/>
    <col min="4616" max="4616" width="18.28515625" style="571" customWidth="1"/>
    <col min="4617" max="4617" width="8.140625" style="571" customWidth="1"/>
    <col min="4618" max="4622" width="11.85546875" style="571" customWidth="1"/>
    <col min="4623" max="4623" width="10.85546875" style="571" customWidth="1"/>
    <col min="4624" max="4624" width="21.28515625" style="571" customWidth="1"/>
    <col min="4625" max="4625" width="22.140625" style="571" customWidth="1"/>
    <col min="4626" max="4626" width="24.85546875" style="571" customWidth="1"/>
    <col min="4627" max="4864" width="8" style="571"/>
    <col min="4865" max="4865" width="4.42578125" style="571" customWidth="1"/>
    <col min="4866" max="4866" width="21.7109375" style="571" customWidth="1"/>
    <col min="4867" max="4867" width="20.85546875" style="571" customWidth="1"/>
    <col min="4868" max="4868" width="13.28515625" style="571" customWidth="1"/>
    <col min="4869" max="4870" width="12.42578125" style="571" customWidth="1"/>
    <col min="4871" max="4871" width="16.140625" style="571" customWidth="1"/>
    <col min="4872" max="4872" width="18.28515625" style="571" customWidth="1"/>
    <col min="4873" max="4873" width="8.140625" style="571" customWidth="1"/>
    <col min="4874" max="4878" width="11.85546875" style="571" customWidth="1"/>
    <col min="4879" max="4879" width="10.85546875" style="571" customWidth="1"/>
    <col min="4880" max="4880" width="21.28515625" style="571" customWidth="1"/>
    <col min="4881" max="4881" width="22.140625" style="571" customWidth="1"/>
    <col min="4882" max="4882" width="24.85546875" style="571" customWidth="1"/>
    <col min="4883" max="5120" width="8" style="571"/>
    <col min="5121" max="5121" width="4.42578125" style="571" customWidth="1"/>
    <col min="5122" max="5122" width="21.7109375" style="571" customWidth="1"/>
    <col min="5123" max="5123" width="20.85546875" style="571" customWidth="1"/>
    <col min="5124" max="5124" width="13.28515625" style="571" customWidth="1"/>
    <col min="5125" max="5126" width="12.42578125" style="571" customWidth="1"/>
    <col min="5127" max="5127" width="16.140625" style="571" customWidth="1"/>
    <col min="5128" max="5128" width="18.28515625" style="571" customWidth="1"/>
    <col min="5129" max="5129" width="8.140625" style="571" customWidth="1"/>
    <col min="5130" max="5134" width="11.85546875" style="571" customWidth="1"/>
    <col min="5135" max="5135" width="10.85546875" style="571" customWidth="1"/>
    <col min="5136" max="5136" width="21.28515625" style="571" customWidth="1"/>
    <col min="5137" max="5137" width="22.140625" style="571" customWidth="1"/>
    <col min="5138" max="5138" width="24.85546875" style="571" customWidth="1"/>
    <col min="5139" max="5376" width="8" style="571"/>
    <col min="5377" max="5377" width="4.42578125" style="571" customWidth="1"/>
    <col min="5378" max="5378" width="21.7109375" style="571" customWidth="1"/>
    <col min="5379" max="5379" width="20.85546875" style="571" customWidth="1"/>
    <col min="5380" max="5380" width="13.28515625" style="571" customWidth="1"/>
    <col min="5381" max="5382" width="12.42578125" style="571" customWidth="1"/>
    <col min="5383" max="5383" width="16.140625" style="571" customWidth="1"/>
    <col min="5384" max="5384" width="18.28515625" style="571" customWidth="1"/>
    <col min="5385" max="5385" width="8.140625" style="571" customWidth="1"/>
    <col min="5386" max="5390" width="11.85546875" style="571" customWidth="1"/>
    <col min="5391" max="5391" width="10.85546875" style="571" customWidth="1"/>
    <col min="5392" max="5392" width="21.28515625" style="571" customWidth="1"/>
    <col min="5393" max="5393" width="22.140625" style="571" customWidth="1"/>
    <col min="5394" max="5394" width="24.85546875" style="571" customWidth="1"/>
    <col min="5395" max="5632" width="8" style="571"/>
    <col min="5633" max="5633" width="4.42578125" style="571" customWidth="1"/>
    <col min="5634" max="5634" width="21.7109375" style="571" customWidth="1"/>
    <col min="5635" max="5635" width="20.85546875" style="571" customWidth="1"/>
    <col min="5636" max="5636" width="13.28515625" style="571" customWidth="1"/>
    <col min="5637" max="5638" width="12.42578125" style="571" customWidth="1"/>
    <col min="5639" max="5639" width="16.140625" style="571" customWidth="1"/>
    <col min="5640" max="5640" width="18.28515625" style="571" customWidth="1"/>
    <col min="5641" max="5641" width="8.140625" style="571" customWidth="1"/>
    <col min="5642" max="5646" width="11.85546875" style="571" customWidth="1"/>
    <col min="5647" max="5647" width="10.85546875" style="571" customWidth="1"/>
    <col min="5648" max="5648" width="21.28515625" style="571" customWidth="1"/>
    <col min="5649" max="5649" width="22.140625" style="571" customWidth="1"/>
    <col min="5650" max="5650" width="24.85546875" style="571" customWidth="1"/>
    <col min="5651" max="5888" width="8" style="571"/>
    <col min="5889" max="5889" width="4.42578125" style="571" customWidth="1"/>
    <col min="5890" max="5890" width="21.7109375" style="571" customWidth="1"/>
    <col min="5891" max="5891" width="20.85546875" style="571" customWidth="1"/>
    <col min="5892" max="5892" width="13.28515625" style="571" customWidth="1"/>
    <col min="5893" max="5894" width="12.42578125" style="571" customWidth="1"/>
    <col min="5895" max="5895" width="16.140625" style="571" customWidth="1"/>
    <col min="5896" max="5896" width="18.28515625" style="571" customWidth="1"/>
    <col min="5897" max="5897" width="8.140625" style="571" customWidth="1"/>
    <col min="5898" max="5902" width="11.85546875" style="571" customWidth="1"/>
    <col min="5903" max="5903" width="10.85546875" style="571" customWidth="1"/>
    <col min="5904" max="5904" width="21.28515625" style="571" customWidth="1"/>
    <col min="5905" max="5905" width="22.140625" style="571" customWidth="1"/>
    <col min="5906" max="5906" width="24.85546875" style="571" customWidth="1"/>
    <col min="5907" max="6144" width="8" style="571"/>
    <col min="6145" max="6145" width="4.42578125" style="571" customWidth="1"/>
    <col min="6146" max="6146" width="21.7109375" style="571" customWidth="1"/>
    <col min="6147" max="6147" width="20.85546875" style="571" customWidth="1"/>
    <col min="6148" max="6148" width="13.28515625" style="571" customWidth="1"/>
    <col min="6149" max="6150" width="12.42578125" style="571" customWidth="1"/>
    <col min="6151" max="6151" width="16.140625" style="571" customWidth="1"/>
    <col min="6152" max="6152" width="18.28515625" style="571" customWidth="1"/>
    <col min="6153" max="6153" width="8.140625" style="571" customWidth="1"/>
    <col min="6154" max="6158" width="11.85546875" style="571" customWidth="1"/>
    <col min="6159" max="6159" width="10.85546875" style="571" customWidth="1"/>
    <col min="6160" max="6160" width="21.28515625" style="571" customWidth="1"/>
    <col min="6161" max="6161" width="22.140625" style="571" customWidth="1"/>
    <col min="6162" max="6162" width="24.85546875" style="571" customWidth="1"/>
    <col min="6163" max="6400" width="8" style="571"/>
    <col min="6401" max="6401" width="4.42578125" style="571" customWidth="1"/>
    <col min="6402" max="6402" width="21.7109375" style="571" customWidth="1"/>
    <col min="6403" max="6403" width="20.85546875" style="571" customWidth="1"/>
    <col min="6404" max="6404" width="13.28515625" style="571" customWidth="1"/>
    <col min="6405" max="6406" width="12.42578125" style="571" customWidth="1"/>
    <col min="6407" max="6407" width="16.140625" style="571" customWidth="1"/>
    <col min="6408" max="6408" width="18.28515625" style="571" customWidth="1"/>
    <col min="6409" max="6409" width="8.140625" style="571" customWidth="1"/>
    <col min="6410" max="6414" width="11.85546875" style="571" customWidth="1"/>
    <col min="6415" max="6415" width="10.85546875" style="571" customWidth="1"/>
    <col min="6416" max="6416" width="21.28515625" style="571" customWidth="1"/>
    <col min="6417" max="6417" width="22.140625" style="571" customWidth="1"/>
    <col min="6418" max="6418" width="24.85546875" style="571" customWidth="1"/>
    <col min="6419" max="6656" width="8" style="571"/>
    <col min="6657" max="6657" width="4.42578125" style="571" customWidth="1"/>
    <col min="6658" max="6658" width="21.7109375" style="571" customWidth="1"/>
    <col min="6659" max="6659" width="20.85546875" style="571" customWidth="1"/>
    <col min="6660" max="6660" width="13.28515625" style="571" customWidth="1"/>
    <col min="6661" max="6662" width="12.42578125" style="571" customWidth="1"/>
    <col min="6663" max="6663" width="16.140625" style="571" customWidth="1"/>
    <col min="6664" max="6664" width="18.28515625" style="571" customWidth="1"/>
    <col min="6665" max="6665" width="8.140625" style="571" customWidth="1"/>
    <col min="6666" max="6670" width="11.85546875" style="571" customWidth="1"/>
    <col min="6671" max="6671" width="10.85546875" style="571" customWidth="1"/>
    <col min="6672" max="6672" width="21.28515625" style="571" customWidth="1"/>
    <col min="6673" max="6673" width="22.140625" style="571" customWidth="1"/>
    <col min="6674" max="6674" width="24.85546875" style="571" customWidth="1"/>
    <col min="6675" max="6912" width="8" style="571"/>
    <col min="6913" max="6913" width="4.42578125" style="571" customWidth="1"/>
    <col min="6914" max="6914" width="21.7109375" style="571" customWidth="1"/>
    <col min="6915" max="6915" width="20.85546875" style="571" customWidth="1"/>
    <col min="6916" max="6916" width="13.28515625" style="571" customWidth="1"/>
    <col min="6917" max="6918" width="12.42578125" style="571" customWidth="1"/>
    <col min="6919" max="6919" width="16.140625" style="571" customWidth="1"/>
    <col min="6920" max="6920" width="18.28515625" style="571" customWidth="1"/>
    <col min="6921" max="6921" width="8.140625" style="571" customWidth="1"/>
    <col min="6922" max="6926" width="11.85546875" style="571" customWidth="1"/>
    <col min="6927" max="6927" width="10.85546875" style="571" customWidth="1"/>
    <col min="6928" max="6928" width="21.28515625" style="571" customWidth="1"/>
    <col min="6929" max="6929" width="22.140625" style="571" customWidth="1"/>
    <col min="6930" max="6930" width="24.85546875" style="571" customWidth="1"/>
    <col min="6931" max="7168" width="8" style="571"/>
    <col min="7169" max="7169" width="4.42578125" style="571" customWidth="1"/>
    <col min="7170" max="7170" width="21.7109375" style="571" customWidth="1"/>
    <col min="7171" max="7171" width="20.85546875" style="571" customWidth="1"/>
    <col min="7172" max="7172" width="13.28515625" style="571" customWidth="1"/>
    <col min="7173" max="7174" width="12.42578125" style="571" customWidth="1"/>
    <col min="7175" max="7175" width="16.140625" style="571" customWidth="1"/>
    <col min="7176" max="7176" width="18.28515625" style="571" customWidth="1"/>
    <col min="7177" max="7177" width="8.140625" style="571" customWidth="1"/>
    <col min="7178" max="7182" width="11.85546875" style="571" customWidth="1"/>
    <col min="7183" max="7183" width="10.85546875" style="571" customWidth="1"/>
    <col min="7184" max="7184" width="21.28515625" style="571" customWidth="1"/>
    <col min="7185" max="7185" width="22.140625" style="571" customWidth="1"/>
    <col min="7186" max="7186" width="24.85546875" style="571" customWidth="1"/>
    <col min="7187" max="7424" width="8" style="571"/>
    <col min="7425" max="7425" width="4.42578125" style="571" customWidth="1"/>
    <col min="7426" max="7426" width="21.7109375" style="571" customWidth="1"/>
    <col min="7427" max="7427" width="20.85546875" style="571" customWidth="1"/>
    <col min="7428" max="7428" width="13.28515625" style="571" customWidth="1"/>
    <col min="7429" max="7430" width="12.42578125" style="571" customWidth="1"/>
    <col min="7431" max="7431" width="16.140625" style="571" customWidth="1"/>
    <col min="7432" max="7432" width="18.28515625" style="571" customWidth="1"/>
    <col min="7433" max="7433" width="8.140625" style="571" customWidth="1"/>
    <col min="7434" max="7438" width="11.85546875" style="571" customWidth="1"/>
    <col min="7439" max="7439" width="10.85546875" style="571" customWidth="1"/>
    <col min="7440" max="7440" width="21.28515625" style="571" customWidth="1"/>
    <col min="7441" max="7441" width="22.140625" style="571" customWidth="1"/>
    <col min="7442" max="7442" width="24.85546875" style="571" customWidth="1"/>
    <col min="7443" max="7680" width="8" style="571"/>
    <col min="7681" max="7681" width="4.42578125" style="571" customWidth="1"/>
    <col min="7682" max="7682" width="21.7109375" style="571" customWidth="1"/>
    <col min="7683" max="7683" width="20.85546875" style="571" customWidth="1"/>
    <col min="7684" max="7684" width="13.28515625" style="571" customWidth="1"/>
    <col min="7685" max="7686" width="12.42578125" style="571" customWidth="1"/>
    <col min="7687" max="7687" width="16.140625" style="571" customWidth="1"/>
    <col min="7688" max="7688" width="18.28515625" style="571" customWidth="1"/>
    <col min="7689" max="7689" width="8.140625" style="571" customWidth="1"/>
    <col min="7690" max="7694" width="11.85546875" style="571" customWidth="1"/>
    <col min="7695" max="7695" width="10.85546875" style="571" customWidth="1"/>
    <col min="7696" max="7696" width="21.28515625" style="571" customWidth="1"/>
    <col min="7697" max="7697" width="22.140625" style="571" customWidth="1"/>
    <col min="7698" max="7698" width="24.85546875" style="571" customWidth="1"/>
    <col min="7699" max="7936" width="8" style="571"/>
    <col min="7937" max="7937" width="4.42578125" style="571" customWidth="1"/>
    <col min="7938" max="7938" width="21.7109375" style="571" customWidth="1"/>
    <col min="7939" max="7939" width="20.85546875" style="571" customWidth="1"/>
    <col min="7940" max="7940" width="13.28515625" style="571" customWidth="1"/>
    <col min="7941" max="7942" width="12.42578125" style="571" customWidth="1"/>
    <col min="7943" max="7943" width="16.140625" style="571" customWidth="1"/>
    <col min="7944" max="7944" width="18.28515625" style="571" customWidth="1"/>
    <col min="7945" max="7945" width="8.140625" style="571" customWidth="1"/>
    <col min="7946" max="7950" width="11.85546875" style="571" customWidth="1"/>
    <col min="7951" max="7951" width="10.85546875" style="571" customWidth="1"/>
    <col min="7952" max="7952" width="21.28515625" style="571" customWidth="1"/>
    <col min="7953" max="7953" width="22.140625" style="571" customWidth="1"/>
    <col min="7954" max="7954" width="24.85546875" style="571" customWidth="1"/>
    <col min="7955" max="8192" width="8" style="571"/>
    <col min="8193" max="8193" width="4.42578125" style="571" customWidth="1"/>
    <col min="8194" max="8194" width="21.7109375" style="571" customWidth="1"/>
    <col min="8195" max="8195" width="20.85546875" style="571" customWidth="1"/>
    <col min="8196" max="8196" width="13.28515625" style="571" customWidth="1"/>
    <col min="8197" max="8198" width="12.42578125" style="571" customWidth="1"/>
    <col min="8199" max="8199" width="16.140625" style="571" customWidth="1"/>
    <col min="8200" max="8200" width="18.28515625" style="571" customWidth="1"/>
    <col min="8201" max="8201" width="8.140625" style="571" customWidth="1"/>
    <col min="8202" max="8206" width="11.85546875" style="571" customWidth="1"/>
    <col min="8207" max="8207" width="10.85546875" style="571" customWidth="1"/>
    <col min="8208" max="8208" width="21.28515625" style="571" customWidth="1"/>
    <col min="8209" max="8209" width="22.140625" style="571" customWidth="1"/>
    <col min="8210" max="8210" width="24.85546875" style="571" customWidth="1"/>
    <col min="8211" max="8448" width="8" style="571"/>
    <col min="8449" max="8449" width="4.42578125" style="571" customWidth="1"/>
    <col min="8450" max="8450" width="21.7109375" style="571" customWidth="1"/>
    <col min="8451" max="8451" width="20.85546875" style="571" customWidth="1"/>
    <col min="8452" max="8452" width="13.28515625" style="571" customWidth="1"/>
    <col min="8453" max="8454" width="12.42578125" style="571" customWidth="1"/>
    <col min="8455" max="8455" width="16.140625" style="571" customWidth="1"/>
    <col min="8456" max="8456" width="18.28515625" style="571" customWidth="1"/>
    <col min="8457" max="8457" width="8.140625" style="571" customWidth="1"/>
    <col min="8458" max="8462" width="11.85546875" style="571" customWidth="1"/>
    <col min="8463" max="8463" width="10.85546875" style="571" customWidth="1"/>
    <col min="8464" max="8464" width="21.28515625" style="571" customWidth="1"/>
    <col min="8465" max="8465" width="22.140625" style="571" customWidth="1"/>
    <col min="8466" max="8466" width="24.85546875" style="571" customWidth="1"/>
    <col min="8467" max="8704" width="8" style="571"/>
    <col min="8705" max="8705" width="4.42578125" style="571" customWidth="1"/>
    <col min="8706" max="8706" width="21.7109375" style="571" customWidth="1"/>
    <col min="8707" max="8707" width="20.85546875" style="571" customWidth="1"/>
    <col min="8708" max="8708" width="13.28515625" style="571" customWidth="1"/>
    <col min="8709" max="8710" width="12.42578125" style="571" customWidth="1"/>
    <col min="8711" max="8711" width="16.140625" style="571" customWidth="1"/>
    <col min="8712" max="8712" width="18.28515625" style="571" customWidth="1"/>
    <col min="8713" max="8713" width="8.140625" style="571" customWidth="1"/>
    <col min="8714" max="8718" width="11.85546875" style="571" customWidth="1"/>
    <col min="8719" max="8719" width="10.85546875" style="571" customWidth="1"/>
    <col min="8720" max="8720" width="21.28515625" style="571" customWidth="1"/>
    <col min="8721" max="8721" width="22.140625" style="571" customWidth="1"/>
    <col min="8722" max="8722" width="24.85546875" style="571" customWidth="1"/>
    <col min="8723" max="8960" width="8" style="571"/>
    <col min="8961" max="8961" width="4.42578125" style="571" customWidth="1"/>
    <col min="8962" max="8962" width="21.7109375" style="571" customWidth="1"/>
    <col min="8963" max="8963" width="20.85546875" style="571" customWidth="1"/>
    <col min="8964" max="8964" width="13.28515625" style="571" customWidth="1"/>
    <col min="8965" max="8966" width="12.42578125" style="571" customWidth="1"/>
    <col min="8967" max="8967" width="16.140625" style="571" customWidth="1"/>
    <col min="8968" max="8968" width="18.28515625" style="571" customWidth="1"/>
    <col min="8969" max="8969" width="8.140625" style="571" customWidth="1"/>
    <col min="8970" max="8974" width="11.85546875" style="571" customWidth="1"/>
    <col min="8975" max="8975" width="10.85546875" style="571" customWidth="1"/>
    <col min="8976" max="8976" width="21.28515625" style="571" customWidth="1"/>
    <col min="8977" max="8977" width="22.140625" style="571" customWidth="1"/>
    <col min="8978" max="8978" width="24.85546875" style="571" customWidth="1"/>
    <col min="8979" max="9216" width="8" style="571"/>
    <col min="9217" max="9217" width="4.42578125" style="571" customWidth="1"/>
    <col min="9218" max="9218" width="21.7109375" style="571" customWidth="1"/>
    <col min="9219" max="9219" width="20.85546875" style="571" customWidth="1"/>
    <col min="9220" max="9220" width="13.28515625" style="571" customWidth="1"/>
    <col min="9221" max="9222" width="12.42578125" style="571" customWidth="1"/>
    <col min="9223" max="9223" width="16.140625" style="571" customWidth="1"/>
    <col min="9224" max="9224" width="18.28515625" style="571" customWidth="1"/>
    <col min="9225" max="9225" width="8.140625" style="571" customWidth="1"/>
    <col min="9226" max="9230" width="11.85546875" style="571" customWidth="1"/>
    <col min="9231" max="9231" width="10.85546875" style="571" customWidth="1"/>
    <col min="9232" max="9232" width="21.28515625" style="571" customWidth="1"/>
    <col min="9233" max="9233" width="22.140625" style="571" customWidth="1"/>
    <col min="9234" max="9234" width="24.85546875" style="571" customWidth="1"/>
    <col min="9235" max="9472" width="8" style="571"/>
    <col min="9473" max="9473" width="4.42578125" style="571" customWidth="1"/>
    <col min="9474" max="9474" width="21.7109375" style="571" customWidth="1"/>
    <col min="9475" max="9475" width="20.85546875" style="571" customWidth="1"/>
    <col min="9476" max="9476" width="13.28515625" style="571" customWidth="1"/>
    <col min="9477" max="9478" width="12.42578125" style="571" customWidth="1"/>
    <col min="9479" max="9479" width="16.140625" style="571" customWidth="1"/>
    <col min="9480" max="9480" width="18.28515625" style="571" customWidth="1"/>
    <col min="9481" max="9481" width="8.140625" style="571" customWidth="1"/>
    <col min="9482" max="9486" width="11.85546875" style="571" customWidth="1"/>
    <col min="9487" max="9487" width="10.85546875" style="571" customWidth="1"/>
    <col min="9488" max="9488" width="21.28515625" style="571" customWidth="1"/>
    <col min="9489" max="9489" width="22.140625" style="571" customWidth="1"/>
    <col min="9490" max="9490" width="24.85546875" style="571" customWidth="1"/>
    <col min="9491" max="9728" width="8" style="571"/>
    <col min="9729" max="9729" width="4.42578125" style="571" customWidth="1"/>
    <col min="9730" max="9730" width="21.7109375" style="571" customWidth="1"/>
    <col min="9731" max="9731" width="20.85546875" style="571" customWidth="1"/>
    <col min="9732" max="9732" width="13.28515625" style="571" customWidth="1"/>
    <col min="9733" max="9734" width="12.42578125" style="571" customWidth="1"/>
    <col min="9735" max="9735" width="16.140625" style="571" customWidth="1"/>
    <col min="9736" max="9736" width="18.28515625" style="571" customWidth="1"/>
    <col min="9737" max="9737" width="8.140625" style="571" customWidth="1"/>
    <col min="9738" max="9742" width="11.85546875" style="571" customWidth="1"/>
    <col min="9743" max="9743" width="10.85546875" style="571" customWidth="1"/>
    <col min="9744" max="9744" width="21.28515625" style="571" customWidth="1"/>
    <col min="9745" max="9745" width="22.140625" style="571" customWidth="1"/>
    <col min="9746" max="9746" width="24.85546875" style="571" customWidth="1"/>
    <col min="9747" max="9984" width="8" style="571"/>
    <col min="9985" max="9985" width="4.42578125" style="571" customWidth="1"/>
    <col min="9986" max="9986" width="21.7109375" style="571" customWidth="1"/>
    <col min="9987" max="9987" width="20.85546875" style="571" customWidth="1"/>
    <col min="9988" max="9988" width="13.28515625" style="571" customWidth="1"/>
    <col min="9989" max="9990" width="12.42578125" style="571" customWidth="1"/>
    <col min="9991" max="9991" width="16.140625" style="571" customWidth="1"/>
    <col min="9992" max="9992" width="18.28515625" style="571" customWidth="1"/>
    <col min="9993" max="9993" width="8.140625" style="571" customWidth="1"/>
    <col min="9994" max="9998" width="11.85546875" style="571" customWidth="1"/>
    <col min="9999" max="9999" width="10.85546875" style="571" customWidth="1"/>
    <col min="10000" max="10000" width="21.28515625" style="571" customWidth="1"/>
    <col min="10001" max="10001" width="22.140625" style="571" customWidth="1"/>
    <col min="10002" max="10002" width="24.85546875" style="571" customWidth="1"/>
    <col min="10003" max="10240" width="8" style="571"/>
    <col min="10241" max="10241" width="4.42578125" style="571" customWidth="1"/>
    <col min="10242" max="10242" width="21.7109375" style="571" customWidth="1"/>
    <col min="10243" max="10243" width="20.85546875" style="571" customWidth="1"/>
    <col min="10244" max="10244" width="13.28515625" style="571" customWidth="1"/>
    <col min="10245" max="10246" width="12.42578125" style="571" customWidth="1"/>
    <col min="10247" max="10247" width="16.140625" style="571" customWidth="1"/>
    <col min="10248" max="10248" width="18.28515625" style="571" customWidth="1"/>
    <col min="10249" max="10249" width="8.140625" style="571" customWidth="1"/>
    <col min="10250" max="10254" width="11.85546875" style="571" customWidth="1"/>
    <col min="10255" max="10255" width="10.85546875" style="571" customWidth="1"/>
    <col min="10256" max="10256" width="21.28515625" style="571" customWidth="1"/>
    <col min="10257" max="10257" width="22.140625" style="571" customWidth="1"/>
    <col min="10258" max="10258" width="24.85546875" style="571" customWidth="1"/>
    <col min="10259" max="10496" width="8" style="571"/>
    <col min="10497" max="10497" width="4.42578125" style="571" customWidth="1"/>
    <col min="10498" max="10498" width="21.7109375" style="571" customWidth="1"/>
    <col min="10499" max="10499" width="20.85546875" style="571" customWidth="1"/>
    <col min="10500" max="10500" width="13.28515625" style="571" customWidth="1"/>
    <col min="10501" max="10502" width="12.42578125" style="571" customWidth="1"/>
    <col min="10503" max="10503" width="16.140625" style="571" customWidth="1"/>
    <col min="10504" max="10504" width="18.28515625" style="571" customWidth="1"/>
    <col min="10505" max="10505" width="8.140625" style="571" customWidth="1"/>
    <col min="10506" max="10510" width="11.85546875" style="571" customWidth="1"/>
    <col min="10511" max="10511" width="10.85546875" style="571" customWidth="1"/>
    <col min="10512" max="10512" width="21.28515625" style="571" customWidth="1"/>
    <col min="10513" max="10513" width="22.140625" style="571" customWidth="1"/>
    <col min="10514" max="10514" width="24.85546875" style="571" customWidth="1"/>
    <col min="10515" max="10752" width="8" style="571"/>
    <col min="10753" max="10753" width="4.42578125" style="571" customWidth="1"/>
    <col min="10754" max="10754" width="21.7109375" style="571" customWidth="1"/>
    <col min="10755" max="10755" width="20.85546875" style="571" customWidth="1"/>
    <col min="10756" max="10756" width="13.28515625" style="571" customWidth="1"/>
    <col min="10757" max="10758" width="12.42578125" style="571" customWidth="1"/>
    <col min="10759" max="10759" width="16.140625" style="571" customWidth="1"/>
    <col min="10760" max="10760" width="18.28515625" style="571" customWidth="1"/>
    <col min="10761" max="10761" width="8.140625" style="571" customWidth="1"/>
    <col min="10762" max="10766" width="11.85546875" style="571" customWidth="1"/>
    <col min="10767" max="10767" width="10.85546875" style="571" customWidth="1"/>
    <col min="10768" max="10768" width="21.28515625" style="571" customWidth="1"/>
    <col min="10769" max="10769" width="22.140625" style="571" customWidth="1"/>
    <col min="10770" max="10770" width="24.85546875" style="571" customWidth="1"/>
    <col min="10771" max="11008" width="8" style="571"/>
    <col min="11009" max="11009" width="4.42578125" style="571" customWidth="1"/>
    <col min="11010" max="11010" width="21.7109375" style="571" customWidth="1"/>
    <col min="11011" max="11011" width="20.85546875" style="571" customWidth="1"/>
    <col min="11012" max="11012" width="13.28515625" style="571" customWidth="1"/>
    <col min="11013" max="11014" width="12.42578125" style="571" customWidth="1"/>
    <col min="11015" max="11015" width="16.140625" style="571" customWidth="1"/>
    <col min="11016" max="11016" width="18.28515625" style="571" customWidth="1"/>
    <col min="11017" max="11017" width="8.140625" style="571" customWidth="1"/>
    <col min="11018" max="11022" width="11.85546875" style="571" customWidth="1"/>
    <col min="11023" max="11023" width="10.85546875" style="571" customWidth="1"/>
    <col min="11024" max="11024" width="21.28515625" style="571" customWidth="1"/>
    <col min="11025" max="11025" width="22.140625" style="571" customWidth="1"/>
    <col min="11026" max="11026" width="24.85546875" style="571" customWidth="1"/>
    <col min="11027" max="11264" width="8" style="571"/>
    <col min="11265" max="11265" width="4.42578125" style="571" customWidth="1"/>
    <col min="11266" max="11266" width="21.7109375" style="571" customWidth="1"/>
    <col min="11267" max="11267" width="20.85546875" style="571" customWidth="1"/>
    <col min="11268" max="11268" width="13.28515625" style="571" customWidth="1"/>
    <col min="11269" max="11270" width="12.42578125" style="571" customWidth="1"/>
    <col min="11271" max="11271" width="16.140625" style="571" customWidth="1"/>
    <col min="11272" max="11272" width="18.28515625" style="571" customWidth="1"/>
    <col min="11273" max="11273" width="8.140625" style="571" customWidth="1"/>
    <col min="11274" max="11278" width="11.85546875" style="571" customWidth="1"/>
    <col min="11279" max="11279" width="10.85546875" style="571" customWidth="1"/>
    <col min="11280" max="11280" width="21.28515625" style="571" customWidth="1"/>
    <col min="11281" max="11281" width="22.140625" style="571" customWidth="1"/>
    <col min="11282" max="11282" width="24.85546875" style="571" customWidth="1"/>
    <col min="11283" max="11520" width="8" style="571"/>
    <col min="11521" max="11521" width="4.42578125" style="571" customWidth="1"/>
    <col min="11522" max="11522" width="21.7109375" style="571" customWidth="1"/>
    <col min="11523" max="11523" width="20.85546875" style="571" customWidth="1"/>
    <col min="11524" max="11524" width="13.28515625" style="571" customWidth="1"/>
    <col min="11525" max="11526" width="12.42578125" style="571" customWidth="1"/>
    <col min="11527" max="11527" width="16.140625" style="571" customWidth="1"/>
    <col min="11528" max="11528" width="18.28515625" style="571" customWidth="1"/>
    <col min="11529" max="11529" width="8.140625" style="571" customWidth="1"/>
    <col min="11530" max="11534" width="11.85546875" style="571" customWidth="1"/>
    <col min="11535" max="11535" width="10.85546875" style="571" customWidth="1"/>
    <col min="11536" max="11536" width="21.28515625" style="571" customWidth="1"/>
    <col min="11537" max="11537" width="22.140625" style="571" customWidth="1"/>
    <col min="11538" max="11538" width="24.85546875" style="571" customWidth="1"/>
    <col min="11539" max="11776" width="8" style="571"/>
    <col min="11777" max="11777" width="4.42578125" style="571" customWidth="1"/>
    <col min="11778" max="11778" width="21.7109375" style="571" customWidth="1"/>
    <col min="11779" max="11779" width="20.85546875" style="571" customWidth="1"/>
    <col min="11780" max="11780" width="13.28515625" style="571" customWidth="1"/>
    <col min="11781" max="11782" width="12.42578125" style="571" customWidth="1"/>
    <col min="11783" max="11783" width="16.140625" style="571" customWidth="1"/>
    <col min="11784" max="11784" width="18.28515625" style="571" customWidth="1"/>
    <col min="11785" max="11785" width="8.140625" style="571" customWidth="1"/>
    <col min="11786" max="11790" width="11.85546875" style="571" customWidth="1"/>
    <col min="11791" max="11791" width="10.85546875" style="571" customWidth="1"/>
    <col min="11792" max="11792" width="21.28515625" style="571" customWidth="1"/>
    <col min="11793" max="11793" width="22.140625" style="571" customWidth="1"/>
    <col min="11794" max="11794" width="24.85546875" style="571" customWidth="1"/>
    <col min="11795" max="12032" width="8" style="571"/>
    <col min="12033" max="12033" width="4.42578125" style="571" customWidth="1"/>
    <col min="12034" max="12034" width="21.7109375" style="571" customWidth="1"/>
    <col min="12035" max="12035" width="20.85546875" style="571" customWidth="1"/>
    <col min="12036" max="12036" width="13.28515625" style="571" customWidth="1"/>
    <col min="12037" max="12038" width="12.42578125" style="571" customWidth="1"/>
    <col min="12039" max="12039" width="16.140625" style="571" customWidth="1"/>
    <col min="12040" max="12040" width="18.28515625" style="571" customWidth="1"/>
    <col min="12041" max="12041" width="8.140625" style="571" customWidth="1"/>
    <col min="12042" max="12046" width="11.85546875" style="571" customWidth="1"/>
    <col min="12047" max="12047" width="10.85546875" style="571" customWidth="1"/>
    <col min="12048" max="12048" width="21.28515625" style="571" customWidth="1"/>
    <col min="12049" max="12049" width="22.140625" style="571" customWidth="1"/>
    <col min="12050" max="12050" width="24.85546875" style="571" customWidth="1"/>
    <col min="12051" max="12288" width="8" style="571"/>
    <col min="12289" max="12289" width="4.42578125" style="571" customWidth="1"/>
    <col min="12290" max="12290" width="21.7109375" style="571" customWidth="1"/>
    <col min="12291" max="12291" width="20.85546875" style="571" customWidth="1"/>
    <col min="12292" max="12292" width="13.28515625" style="571" customWidth="1"/>
    <col min="12293" max="12294" width="12.42578125" style="571" customWidth="1"/>
    <col min="12295" max="12295" width="16.140625" style="571" customWidth="1"/>
    <col min="12296" max="12296" width="18.28515625" style="571" customWidth="1"/>
    <col min="12297" max="12297" width="8.140625" style="571" customWidth="1"/>
    <col min="12298" max="12302" width="11.85546875" style="571" customWidth="1"/>
    <col min="12303" max="12303" width="10.85546875" style="571" customWidth="1"/>
    <col min="12304" max="12304" width="21.28515625" style="571" customWidth="1"/>
    <col min="12305" max="12305" width="22.140625" style="571" customWidth="1"/>
    <col min="12306" max="12306" width="24.85546875" style="571" customWidth="1"/>
    <col min="12307" max="12544" width="8" style="571"/>
    <col min="12545" max="12545" width="4.42578125" style="571" customWidth="1"/>
    <col min="12546" max="12546" width="21.7109375" style="571" customWidth="1"/>
    <col min="12547" max="12547" width="20.85546875" style="571" customWidth="1"/>
    <col min="12548" max="12548" width="13.28515625" style="571" customWidth="1"/>
    <col min="12549" max="12550" width="12.42578125" style="571" customWidth="1"/>
    <col min="12551" max="12551" width="16.140625" style="571" customWidth="1"/>
    <col min="12552" max="12552" width="18.28515625" style="571" customWidth="1"/>
    <col min="12553" max="12553" width="8.140625" style="571" customWidth="1"/>
    <col min="12554" max="12558" width="11.85546875" style="571" customWidth="1"/>
    <col min="12559" max="12559" width="10.85546875" style="571" customWidth="1"/>
    <col min="12560" max="12560" width="21.28515625" style="571" customWidth="1"/>
    <col min="12561" max="12561" width="22.140625" style="571" customWidth="1"/>
    <col min="12562" max="12562" width="24.85546875" style="571" customWidth="1"/>
    <col min="12563" max="12800" width="8" style="571"/>
    <col min="12801" max="12801" width="4.42578125" style="571" customWidth="1"/>
    <col min="12802" max="12802" width="21.7109375" style="571" customWidth="1"/>
    <col min="12803" max="12803" width="20.85546875" style="571" customWidth="1"/>
    <col min="12804" max="12804" width="13.28515625" style="571" customWidth="1"/>
    <col min="12805" max="12806" width="12.42578125" style="571" customWidth="1"/>
    <col min="12807" max="12807" width="16.140625" style="571" customWidth="1"/>
    <col min="12808" max="12808" width="18.28515625" style="571" customWidth="1"/>
    <col min="12809" max="12809" width="8.140625" style="571" customWidth="1"/>
    <col min="12810" max="12814" width="11.85546875" style="571" customWidth="1"/>
    <col min="12815" max="12815" width="10.85546875" style="571" customWidth="1"/>
    <col min="12816" max="12816" width="21.28515625" style="571" customWidth="1"/>
    <col min="12817" max="12817" width="22.140625" style="571" customWidth="1"/>
    <col min="12818" max="12818" width="24.85546875" style="571" customWidth="1"/>
    <col min="12819" max="13056" width="8" style="571"/>
    <col min="13057" max="13057" width="4.42578125" style="571" customWidth="1"/>
    <col min="13058" max="13058" width="21.7109375" style="571" customWidth="1"/>
    <col min="13059" max="13059" width="20.85546875" style="571" customWidth="1"/>
    <col min="13060" max="13060" width="13.28515625" style="571" customWidth="1"/>
    <col min="13061" max="13062" width="12.42578125" style="571" customWidth="1"/>
    <col min="13063" max="13063" width="16.140625" style="571" customWidth="1"/>
    <col min="13064" max="13064" width="18.28515625" style="571" customWidth="1"/>
    <col min="13065" max="13065" width="8.140625" style="571" customWidth="1"/>
    <col min="13066" max="13070" width="11.85546875" style="571" customWidth="1"/>
    <col min="13071" max="13071" width="10.85546875" style="571" customWidth="1"/>
    <col min="13072" max="13072" width="21.28515625" style="571" customWidth="1"/>
    <col min="13073" max="13073" width="22.140625" style="571" customWidth="1"/>
    <col min="13074" max="13074" width="24.85546875" style="571" customWidth="1"/>
    <col min="13075" max="13312" width="8" style="571"/>
    <col min="13313" max="13313" width="4.42578125" style="571" customWidth="1"/>
    <col min="13314" max="13314" width="21.7109375" style="571" customWidth="1"/>
    <col min="13315" max="13315" width="20.85546875" style="571" customWidth="1"/>
    <col min="13316" max="13316" width="13.28515625" style="571" customWidth="1"/>
    <col min="13317" max="13318" width="12.42578125" style="571" customWidth="1"/>
    <col min="13319" max="13319" width="16.140625" style="571" customWidth="1"/>
    <col min="13320" max="13320" width="18.28515625" style="571" customWidth="1"/>
    <col min="13321" max="13321" width="8.140625" style="571" customWidth="1"/>
    <col min="13322" max="13326" width="11.85546875" style="571" customWidth="1"/>
    <col min="13327" max="13327" width="10.85546875" style="571" customWidth="1"/>
    <col min="13328" max="13328" width="21.28515625" style="571" customWidth="1"/>
    <col min="13329" max="13329" width="22.140625" style="571" customWidth="1"/>
    <col min="13330" max="13330" width="24.85546875" style="571" customWidth="1"/>
    <col min="13331" max="13568" width="8" style="571"/>
    <col min="13569" max="13569" width="4.42578125" style="571" customWidth="1"/>
    <col min="13570" max="13570" width="21.7109375" style="571" customWidth="1"/>
    <col min="13571" max="13571" width="20.85546875" style="571" customWidth="1"/>
    <col min="13572" max="13572" width="13.28515625" style="571" customWidth="1"/>
    <col min="13573" max="13574" width="12.42578125" style="571" customWidth="1"/>
    <col min="13575" max="13575" width="16.140625" style="571" customWidth="1"/>
    <col min="13576" max="13576" width="18.28515625" style="571" customWidth="1"/>
    <col min="13577" max="13577" width="8.140625" style="571" customWidth="1"/>
    <col min="13578" max="13582" width="11.85546875" style="571" customWidth="1"/>
    <col min="13583" max="13583" width="10.85546875" style="571" customWidth="1"/>
    <col min="13584" max="13584" width="21.28515625" style="571" customWidth="1"/>
    <col min="13585" max="13585" width="22.140625" style="571" customWidth="1"/>
    <col min="13586" max="13586" width="24.85546875" style="571" customWidth="1"/>
    <col min="13587" max="13824" width="8" style="571"/>
    <col min="13825" max="13825" width="4.42578125" style="571" customWidth="1"/>
    <col min="13826" max="13826" width="21.7109375" style="571" customWidth="1"/>
    <col min="13827" max="13827" width="20.85546875" style="571" customWidth="1"/>
    <col min="13828" max="13828" width="13.28515625" style="571" customWidth="1"/>
    <col min="13829" max="13830" width="12.42578125" style="571" customWidth="1"/>
    <col min="13831" max="13831" width="16.140625" style="571" customWidth="1"/>
    <col min="13832" max="13832" width="18.28515625" style="571" customWidth="1"/>
    <col min="13833" max="13833" width="8.140625" style="571" customWidth="1"/>
    <col min="13834" max="13838" width="11.85546875" style="571" customWidth="1"/>
    <col min="13839" max="13839" width="10.85546875" style="571" customWidth="1"/>
    <col min="13840" max="13840" width="21.28515625" style="571" customWidth="1"/>
    <col min="13841" max="13841" width="22.140625" style="571" customWidth="1"/>
    <col min="13842" max="13842" width="24.85546875" style="571" customWidth="1"/>
    <col min="13843" max="14080" width="8" style="571"/>
    <col min="14081" max="14081" width="4.42578125" style="571" customWidth="1"/>
    <col min="14082" max="14082" width="21.7109375" style="571" customWidth="1"/>
    <col min="14083" max="14083" width="20.85546875" style="571" customWidth="1"/>
    <col min="14084" max="14084" width="13.28515625" style="571" customWidth="1"/>
    <col min="14085" max="14086" width="12.42578125" style="571" customWidth="1"/>
    <col min="14087" max="14087" width="16.140625" style="571" customWidth="1"/>
    <col min="14088" max="14088" width="18.28515625" style="571" customWidth="1"/>
    <col min="14089" max="14089" width="8.140625" style="571" customWidth="1"/>
    <col min="14090" max="14094" width="11.85546875" style="571" customWidth="1"/>
    <col min="14095" max="14095" width="10.85546875" style="571" customWidth="1"/>
    <col min="14096" max="14096" width="21.28515625" style="571" customWidth="1"/>
    <col min="14097" max="14097" width="22.140625" style="571" customWidth="1"/>
    <col min="14098" max="14098" width="24.85546875" style="571" customWidth="1"/>
    <col min="14099" max="14336" width="8" style="571"/>
    <col min="14337" max="14337" width="4.42578125" style="571" customWidth="1"/>
    <col min="14338" max="14338" width="21.7109375" style="571" customWidth="1"/>
    <col min="14339" max="14339" width="20.85546875" style="571" customWidth="1"/>
    <col min="14340" max="14340" width="13.28515625" style="571" customWidth="1"/>
    <col min="14341" max="14342" width="12.42578125" style="571" customWidth="1"/>
    <col min="14343" max="14343" width="16.140625" style="571" customWidth="1"/>
    <col min="14344" max="14344" width="18.28515625" style="571" customWidth="1"/>
    <col min="14345" max="14345" width="8.140625" style="571" customWidth="1"/>
    <col min="14346" max="14350" width="11.85546875" style="571" customWidth="1"/>
    <col min="14351" max="14351" width="10.85546875" style="571" customWidth="1"/>
    <col min="14352" max="14352" width="21.28515625" style="571" customWidth="1"/>
    <col min="14353" max="14353" width="22.140625" style="571" customWidth="1"/>
    <col min="14354" max="14354" width="24.85546875" style="571" customWidth="1"/>
    <col min="14355" max="14592" width="8" style="571"/>
    <col min="14593" max="14593" width="4.42578125" style="571" customWidth="1"/>
    <col min="14594" max="14594" width="21.7109375" style="571" customWidth="1"/>
    <col min="14595" max="14595" width="20.85546875" style="571" customWidth="1"/>
    <col min="14596" max="14596" width="13.28515625" style="571" customWidth="1"/>
    <col min="14597" max="14598" width="12.42578125" style="571" customWidth="1"/>
    <col min="14599" max="14599" width="16.140625" style="571" customWidth="1"/>
    <col min="14600" max="14600" width="18.28515625" style="571" customWidth="1"/>
    <col min="14601" max="14601" width="8.140625" style="571" customWidth="1"/>
    <col min="14602" max="14606" width="11.85546875" style="571" customWidth="1"/>
    <col min="14607" max="14607" width="10.85546875" style="571" customWidth="1"/>
    <col min="14608" max="14608" width="21.28515625" style="571" customWidth="1"/>
    <col min="14609" max="14609" width="22.140625" style="571" customWidth="1"/>
    <col min="14610" max="14610" width="24.85546875" style="571" customWidth="1"/>
    <col min="14611" max="14848" width="8" style="571"/>
    <col min="14849" max="14849" width="4.42578125" style="571" customWidth="1"/>
    <col min="14850" max="14850" width="21.7109375" style="571" customWidth="1"/>
    <col min="14851" max="14851" width="20.85546875" style="571" customWidth="1"/>
    <col min="14852" max="14852" width="13.28515625" style="571" customWidth="1"/>
    <col min="14853" max="14854" width="12.42578125" style="571" customWidth="1"/>
    <col min="14855" max="14855" width="16.140625" style="571" customWidth="1"/>
    <col min="14856" max="14856" width="18.28515625" style="571" customWidth="1"/>
    <col min="14857" max="14857" width="8.140625" style="571" customWidth="1"/>
    <col min="14858" max="14862" width="11.85546875" style="571" customWidth="1"/>
    <col min="14863" max="14863" width="10.85546875" style="571" customWidth="1"/>
    <col min="14864" max="14864" width="21.28515625" style="571" customWidth="1"/>
    <col min="14865" max="14865" width="22.140625" style="571" customWidth="1"/>
    <col min="14866" max="14866" width="24.85546875" style="571" customWidth="1"/>
    <col min="14867" max="15104" width="8" style="571"/>
    <col min="15105" max="15105" width="4.42578125" style="571" customWidth="1"/>
    <col min="15106" max="15106" width="21.7109375" style="571" customWidth="1"/>
    <col min="15107" max="15107" width="20.85546875" style="571" customWidth="1"/>
    <col min="15108" max="15108" width="13.28515625" style="571" customWidth="1"/>
    <col min="15109" max="15110" width="12.42578125" style="571" customWidth="1"/>
    <col min="15111" max="15111" width="16.140625" style="571" customWidth="1"/>
    <col min="15112" max="15112" width="18.28515625" style="571" customWidth="1"/>
    <col min="15113" max="15113" width="8.140625" style="571" customWidth="1"/>
    <col min="15114" max="15118" width="11.85546875" style="571" customWidth="1"/>
    <col min="15119" max="15119" width="10.85546875" style="571" customWidth="1"/>
    <col min="15120" max="15120" width="21.28515625" style="571" customWidth="1"/>
    <col min="15121" max="15121" width="22.140625" style="571" customWidth="1"/>
    <col min="15122" max="15122" width="24.85546875" style="571" customWidth="1"/>
    <col min="15123" max="15360" width="8" style="571"/>
    <col min="15361" max="15361" width="4.42578125" style="571" customWidth="1"/>
    <col min="15362" max="15362" width="21.7109375" style="571" customWidth="1"/>
    <col min="15363" max="15363" width="20.85546875" style="571" customWidth="1"/>
    <col min="15364" max="15364" width="13.28515625" style="571" customWidth="1"/>
    <col min="15365" max="15366" width="12.42578125" style="571" customWidth="1"/>
    <col min="15367" max="15367" width="16.140625" style="571" customWidth="1"/>
    <col min="15368" max="15368" width="18.28515625" style="571" customWidth="1"/>
    <col min="15369" max="15369" width="8.140625" style="571" customWidth="1"/>
    <col min="15370" max="15374" width="11.85546875" style="571" customWidth="1"/>
    <col min="15375" max="15375" width="10.85546875" style="571" customWidth="1"/>
    <col min="15376" max="15376" width="21.28515625" style="571" customWidth="1"/>
    <col min="15377" max="15377" width="22.140625" style="571" customWidth="1"/>
    <col min="15378" max="15378" width="24.85546875" style="571" customWidth="1"/>
    <col min="15379" max="15616" width="8" style="571"/>
    <col min="15617" max="15617" width="4.42578125" style="571" customWidth="1"/>
    <col min="15618" max="15618" width="21.7109375" style="571" customWidth="1"/>
    <col min="15619" max="15619" width="20.85546875" style="571" customWidth="1"/>
    <col min="15620" max="15620" width="13.28515625" style="571" customWidth="1"/>
    <col min="15621" max="15622" width="12.42578125" style="571" customWidth="1"/>
    <col min="15623" max="15623" width="16.140625" style="571" customWidth="1"/>
    <col min="15624" max="15624" width="18.28515625" style="571" customWidth="1"/>
    <col min="15625" max="15625" width="8.140625" style="571" customWidth="1"/>
    <col min="15626" max="15630" width="11.85546875" style="571" customWidth="1"/>
    <col min="15631" max="15631" width="10.85546875" style="571" customWidth="1"/>
    <col min="15632" max="15632" width="21.28515625" style="571" customWidth="1"/>
    <col min="15633" max="15633" width="22.140625" style="571" customWidth="1"/>
    <col min="15634" max="15634" width="24.85546875" style="571" customWidth="1"/>
    <col min="15635" max="15872" width="8" style="571"/>
    <col min="15873" max="15873" width="4.42578125" style="571" customWidth="1"/>
    <col min="15874" max="15874" width="21.7109375" style="571" customWidth="1"/>
    <col min="15875" max="15875" width="20.85546875" style="571" customWidth="1"/>
    <col min="15876" max="15876" width="13.28515625" style="571" customWidth="1"/>
    <col min="15877" max="15878" width="12.42578125" style="571" customWidth="1"/>
    <col min="15879" max="15879" width="16.140625" style="571" customWidth="1"/>
    <col min="15880" max="15880" width="18.28515625" style="571" customWidth="1"/>
    <col min="15881" max="15881" width="8.140625" style="571" customWidth="1"/>
    <col min="15882" max="15886" width="11.85546875" style="571" customWidth="1"/>
    <col min="15887" max="15887" width="10.85546875" style="571" customWidth="1"/>
    <col min="15888" max="15888" width="21.28515625" style="571" customWidth="1"/>
    <col min="15889" max="15889" width="22.140625" style="571" customWidth="1"/>
    <col min="15890" max="15890" width="24.85546875" style="571" customWidth="1"/>
    <col min="15891" max="16128" width="8" style="571"/>
    <col min="16129" max="16129" width="4.42578125" style="571" customWidth="1"/>
    <col min="16130" max="16130" width="21.7109375" style="571" customWidth="1"/>
    <col min="16131" max="16131" width="20.85546875" style="571" customWidth="1"/>
    <col min="16132" max="16132" width="13.28515625" style="571" customWidth="1"/>
    <col min="16133" max="16134" width="12.42578125" style="571" customWidth="1"/>
    <col min="16135" max="16135" width="16.140625" style="571" customWidth="1"/>
    <col min="16136" max="16136" width="18.28515625" style="571" customWidth="1"/>
    <col min="16137" max="16137" width="8.140625" style="571" customWidth="1"/>
    <col min="16138" max="16142" width="11.85546875" style="571" customWidth="1"/>
    <col min="16143" max="16143" width="10.85546875" style="571" customWidth="1"/>
    <col min="16144" max="16144" width="21.28515625" style="571" customWidth="1"/>
    <col min="16145" max="16145" width="22.140625" style="571" customWidth="1"/>
    <col min="16146" max="16146" width="24.85546875" style="571" customWidth="1"/>
    <col min="16147" max="16384" width="8" style="571"/>
  </cols>
  <sheetData>
    <row r="1" spans="1:18" s="565" customFormat="1" ht="39" customHeight="1">
      <c r="A1" s="673" t="s">
        <v>632</v>
      </c>
      <c r="B1" s="673"/>
      <c r="C1" s="728"/>
      <c r="F1" s="1338"/>
      <c r="G1" s="1338"/>
      <c r="H1" s="1338"/>
      <c r="I1" s="1339"/>
      <c r="J1" s="1339"/>
      <c r="K1" s="1339" t="s">
        <v>610</v>
      </c>
      <c r="L1" s="1339"/>
      <c r="M1" s="1339"/>
      <c r="N1" s="1339"/>
      <c r="O1" s="1339"/>
    </row>
    <row r="2" spans="1:18" s="565" customFormat="1" ht="18.75" customHeight="1">
      <c r="A2" s="673" t="s">
        <v>668</v>
      </c>
      <c r="B2" s="673"/>
      <c r="C2" s="725"/>
      <c r="D2" s="725"/>
      <c r="E2" s="725"/>
      <c r="F2" s="725"/>
      <c r="G2" s="725"/>
      <c r="H2" s="725"/>
      <c r="I2" s="725"/>
      <c r="J2" s="725"/>
    </row>
    <row r="3" spans="1:18" s="565" customFormat="1" ht="3" customHeight="1">
      <c r="A3" s="726"/>
      <c r="B3" s="727"/>
      <c r="C3" s="727"/>
      <c r="D3" s="727"/>
      <c r="E3" s="727"/>
      <c r="F3" s="727"/>
      <c r="G3" s="727"/>
      <c r="H3" s="727"/>
      <c r="I3" s="727"/>
      <c r="J3" s="727"/>
    </row>
    <row r="4" spans="1:18" s="565" customFormat="1" ht="18.75" customHeight="1">
      <c r="A4" s="1326" t="s">
        <v>74</v>
      </c>
      <c r="B4" s="1326"/>
      <c r="C4" s="1326"/>
      <c r="D4" s="1326"/>
      <c r="E4" s="1326"/>
      <c r="F4" s="1326"/>
      <c r="G4" s="1326"/>
      <c r="H4" s="1326"/>
      <c r="I4" s="1326"/>
      <c r="J4" s="1326"/>
      <c r="K4" s="1326"/>
      <c r="L4" s="1326"/>
      <c r="M4" s="1326"/>
      <c r="N4" s="1326"/>
      <c r="O4" s="1326"/>
    </row>
    <row r="5" spans="1:18" s="565" customFormat="1" ht="18.75" customHeight="1">
      <c r="A5" s="1326" t="s">
        <v>568</v>
      </c>
      <c r="B5" s="1326"/>
      <c r="C5" s="1326"/>
      <c r="D5" s="1326"/>
      <c r="E5" s="1326"/>
      <c r="F5" s="1326"/>
      <c r="G5" s="1326"/>
      <c r="H5" s="1326"/>
      <c r="I5" s="1326"/>
      <c r="J5" s="1326"/>
      <c r="K5" s="1326"/>
      <c r="L5" s="1326"/>
      <c r="M5" s="1326"/>
      <c r="N5" s="1326"/>
      <c r="O5" s="1326"/>
    </row>
    <row r="6" spans="1:18" s="566" customFormat="1" ht="18.75" customHeight="1">
      <c r="A6" s="1327" t="s">
        <v>525</v>
      </c>
      <c r="B6" s="1327"/>
      <c r="C6" s="1327"/>
      <c r="D6" s="1327"/>
      <c r="E6" s="1327"/>
      <c r="F6" s="1327"/>
      <c r="G6" s="1327"/>
      <c r="H6" s="1327"/>
      <c r="I6" s="1327"/>
      <c r="J6" s="1327"/>
      <c r="K6" s="1327"/>
      <c r="L6" s="1327"/>
      <c r="M6" s="1327"/>
      <c r="N6" s="1327"/>
      <c r="O6" s="1327"/>
    </row>
    <row r="7" spans="1:18" ht="15" customHeight="1">
      <c r="A7" s="567"/>
      <c r="B7" s="567" t="s">
        <v>526</v>
      </c>
      <c r="C7" s="567"/>
      <c r="D7" s="568"/>
      <c r="E7" s="568"/>
      <c r="F7" s="568"/>
      <c r="G7" s="568"/>
      <c r="H7" s="568"/>
      <c r="I7" s="568"/>
      <c r="J7" s="568"/>
      <c r="K7" s="568"/>
      <c r="L7" s="568"/>
      <c r="M7" s="568"/>
      <c r="N7" s="568"/>
      <c r="O7" s="569" t="s">
        <v>335</v>
      </c>
      <c r="P7" s="570"/>
      <c r="Q7" s="570"/>
      <c r="R7" s="570"/>
    </row>
    <row r="8" spans="1:18" s="572" customFormat="1" ht="50.25" customHeight="1">
      <c r="A8" s="1328" t="s">
        <v>229</v>
      </c>
      <c r="B8" s="1330" t="s">
        <v>527</v>
      </c>
      <c r="C8" s="1330" t="s">
        <v>528</v>
      </c>
      <c r="D8" s="1330" t="s">
        <v>529</v>
      </c>
      <c r="E8" s="1330" t="s">
        <v>530</v>
      </c>
      <c r="F8" s="1330" t="s">
        <v>531</v>
      </c>
      <c r="G8" s="1330" t="s">
        <v>611</v>
      </c>
      <c r="H8" s="1332" t="s">
        <v>612</v>
      </c>
      <c r="I8" s="1332" t="s">
        <v>532</v>
      </c>
      <c r="J8" s="1336"/>
      <c r="K8" s="1336"/>
      <c r="L8" s="1336"/>
      <c r="M8" s="1336"/>
      <c r="N8" s="1336"/>
      <c r="O8" s="1337"/>
    </row>
    <row r="9" spans="1:18" s="572" customFormat="1" ht="52.5" customHeight="1">
      <c r="A9" s="1329"/>
      <c r="B9" s="1331"/>
      <c r="C9" s="1331"/>
      <c r="D9" s="1331"/>
      <c r="E9" s="1331"/>
      <c r="F9" s="1331"/>
      <c r="G9" s="1331"/>
      <c r="H9" s="1331"/>
      <c r="I9" s="573"/>
      <c r="J9" s="574">
        <v>2027</v>
      </c>
      <c r="K9" s="575">
        <v>2028</v>
      </c>
      <c r="L9" s="574">
        <v>2029</v>
      </c>
      <c r="M9" s="575">
        <v>2030</v>
      </c>
      <c r="N9" s="574">
        <v>2031</v>
      </c>
      <c r="O9" s="576" t="s">
        <v>533</v>
      </c>
    </row>
    <row r="10" spans="1:18" s="580" customFormat="1" ht="12">
      <c r="A10" s="577">
        <v>1</v>
      </c>
      <c r="B10" s="577">
        <v>2</v>
      </c>
      <c r="C10" s="577">
        <v>3</v>
      </c>
      <c r="D10" s="577">
        <v>4</v>
      </c>
      <c r="E10" s="577">
        <v>5</v>
      </c>
      <c r="F10" s="577">
        <v>6</v>
      </c>
      <c r="G10" s="577">
        <v>7</v>
      </c>
      <c r="H10" s="577">
        <v>8</v>
      </c>
      <c r="I10" s="578"/>
      <c r="J10" s="579" t="s">
        <v>534</v>
      </c>
      <c r="K10" s="579" t="s">
        <v>535</v>
      </c>
      <c r="L10" s="579" t="s">
        <v>536</v>
      </c>
      <c r="M10" s="579" t="s">
        <v>537</v>
      </c>
      <c r="N10" s="579" t="s">
        <v>538</v>
      </c>
      <c r="O10" s="579" t="s">
        <v>539</v>
      </c>
    </row>
    <row r="11" spans="1:18" s="584" customFormat="1" ht="16.5" customHeight="1">
      <c r="A11" s="1340"/>
      <c r="B11" s="1333"/>
      <c r="C11" s="1333"/>
      <c r="D11" s="1343"/>
      <c r="E11" s="1346"/>
      <c r="F11" s="1333"/>
      <c r="G11" s="1349"/>
      <c r="H11" s="1352">
        <f>SUM(J13:O13)</f>
        <v>0</v>
      </c>
      <c r="I11" s="581" t="s">
        <v>540</v>
      </c>
      <c r="J11" s="582"/>
      <c r="K11" s="582"/>
      <c r="L11" s="582"/>
      <c r="M11" s="582"/>
      <c r="N11" s="582"/>
      <c r="O11" s="582"/>
      <c r="P11" s="583"/>
    </row>
    <row r="12" spans="1:18" s="584" customFormat="1" ht="16.5" customHeight="1">
      <c r="A12" s="1341"/>
      <c r="B12" s="1334"/>
      <c r="C12" s="1334"/>
      <c r="D12" s="1344"/>
      <c r="E12" s="1347"/>
      <c r="F12" s="1334"/>
      <c r="G12" s="1350"/>
      <c r="H12" s="1353"/>
      <c r="I12" s="581" t="s">
        <v>541</v>
      </c>
      <c r="J12" s="582"/>
      <c r="K12" s="582"/>
      <c r="L12" s="582"/>
      <c r="M12" s="582"/>
      <c r="N12" s="582"/>
      <c r="O12" s="582"/>
      <c r="P12" s="583"/>
    </row>
    <row r="13" spans="1:18" s="584" customFormat="1" ht="16.5" customHeight="1">
      <c r="A13" s="1342"/>
      <c r="B13" s="1335"/>
      <c r="C13" s="1335"/>
      <c r="D13" s="1345"/>
      <c r="E13" s="1348"/>
      <c r="F13" s="1335"/>
      <c r="G13" s="1351"/>
      <c r="H13" s="1354"/>
      <c r="I13" s="581" t="s">
        <v>542</v>
      </c>
      <c r="J13" s="585">
        <f t="shared" ref="J13:O13" si="0">J12+J11</f>
        <v>0</v>
      </c>
      <c r="K13" s="585">
        <f t="shared" si="0"/>
        <v>0</v>
      </c>
      <c r="L13" s="585">
        <f t="shared" si="0"/>
        <v>0</v>
      </c>
      <c r="M13" s="585">
        <f t="shared" si="0"/>
        <v>0</v>
      </c>
      <c r="N13" s="585">
        <f t="shared" si="0"/>
        <v>0</v>
      </c>
      <c r="O13" s="585">
        <f t="shared" si="0"/>
        <v>0</v>
      </c>
      <c r="P13" s="583"/>
      <c r="Q13" s="586"/>
      <c r="R13" s="586"/>
    </row>
    <row r="14" spans="1:18" s="584" customFormat="1" ht="16.5" customHeight="1">
      <c r="A14" s="1340"/>
      <c r="B14" s="1333"/>
      <c r="C14" s="1333"/>
      <c r="D14" s="1343"/>
      <c r="E14" s="1346"/>
      <c r="F14" s="1333"/>
      <c r="G14" s="1349"/>
      <c r="H14" s="1352">
        <f>SUM(J16:O16)</f>
        <v>0</v>
      </c>
      <c r="I14" s="581" t="s">
        <v>540</v>
      </c>
      <c r="J14" s="582"/>
      <c r="K14" s="582"/>
      <c r="L14" s="582"/>
      <c r="M14" s="582"/>
      <c r="N14" s="582"/>
      <c r="O14" s="582"/>
      <c r="P14" s="583"/>
    </row>
    <row r="15" spans="1:18" s="584" customFormat="1" ht="16.5" customHeight="1">
      <c r="A15" s="1341"/>
      <c r="B15" s="1334"/>
      <c r="C15" s="1334"/>
      <c r="D15" s="1344"/>
      <c r="E15" s="1347"/>
      <c r="F15" s="1334"/>
      <c r="G15" s="1350"/>
      <c r="H15" s="1353"/>
      <c r="I15" s="581" t="s">
        <v>541</v>
      </c>
      <c r="J15" s="582"/>
      <c r="K15" s="582"/>
      <c r="L15" s="582"/>
      <c r="M15" s="582"/>
      <c r="N15" s="582"/>
      <c r="O15" s="582"/>
      <c r="P15" s="583"/>
    </row>
    <row r="16" spans="1:18" s="584" customFormat="1" ht="16.5" customHeight="1">
      <c r="A16" s="1342"/>
      <c r="B16" s="1335"/>
      <c r="C16" s="1335"/>
      <c r="D16" s="1345"/>
      <c r="E16" s="1348"/>
      <c r="F16" s="1335"/>
      <c r="G16" s="1351"/>
      <c r="H16" s="1354"/>
      <c r="I16" s="581" t="s">
        <v>542</v>
      </c>
      <c r="J16" s="585">
        <f t="shared" ref="J16:O16" si="1">J15+J14</f>
        <v>0</v>
      </c>
      <c r="K16" s="585">
        <f t="shared" si="1"/>
        <v>0</v>
      </c>
      <c r="L16" s="585">
        <f t="shared" si="1"/>
        <v>0</v>
      </c>
      <c r="M16" s="585">
        <f t="shared" si="1"/>
        <v>0</v>
      </c>
      <c r="N16" s="585">
        <f t="shared" si="1"/>
        <v>0</v>
      </c>
      <c r="O16" s="585">
        <f t="shared" si="1"/>
        <v>0</v>
      </c>
      <c r="P16" s="583"/>
      <c r="Q16" s="586"/>
      <c r="R16" s="586"/>
    </row>
    <row r="17" spans="1:18" s="584" customFormat="1" ht="16.5" customHeight="1">
      <c r="A17" s="1340"/>
      <c r="B17" s="1333"/>
      <c r="C17" s="1333"/>
      <c r="D17" s="1343"/>
      <c r="E17" s="1346"/>
      <c r="F17" s="1333"/>
      <c r="G17" s="1349"/>
      <c r="H17" s="1352">
        <f>SUM(J19:O19)</f>
        <v>0</v>
      </c>
      <c r="I17" s="581" t="s">
        <v>540</v>
      </c>
      <c r="J17" s="582"/>
      <c r="K17" s="582"/>
      <c r="L17" s="582"/>
      <c r="M17" s="582"/>
      <c r="N17" s="582"/>
      <c r="O17" s="582"/>
      <c r="P17" s="583"/>
    </row>
    <row r="18" spans="1:18" s="584" customFormat="1" ht="16.5" customHeight="1">
      <c r="A18" s="1341"/>
      <c r="B18" s="1334"/>
      <c r="C18" s="1334"/>
      <c r="D18" s="1344"/>
      <c r="E18" s="1347"/>
      <c r="F18" s="1334"/>
      <c r="G18" s="1350"/>
      <c r="H18" s="1353"/>
      <c r="I18" s="581" t="s">
        <v>541</v>
      </c>
      <c r="J18" s="582"/>
      <c r="K18" s="582"/>
      <c r="L18" s="582"/>
      <c r="M18" s="582"/>
      <c r="N18" s="582"/>
      <c r="O18" s="582"/>
      <c r="P18" s="583"/>
    </row>
    <row r="19" spans="1:18" s="584" customFormat="1" ht="16.5" customHeight="1">
      <c r="A19" s="1342"/>
      <c r="B19" s="1335"/>
      <c r="C19" s="1335"/>
      <c r="D19" s="1345"/>
      <c r="E19" s="1348"/>
      <c r="F19" s="1335"/>
      <c r="G19" s="1351"/>
      <c r="H19" s="1354"/>
      <c r="I19" s="581" t="s">
        <v>542</v>
      </c>
      <c r="J19" s="585">
        <f t="shared" ref="J19:O19" si="2">J18+J17</f>
        <v>0</v>
      </c>
      <c r="K19" s="585">
        <f t="shared" si="2"/>
        <v>0</v>
      </c>
      <c r="L19" s="585">
        <f t="shared" si="2"/>
        <v>0</v>
      </c>
      <c r="M19" s="585">
        <f t="shared" si="2"/>
        <v>0</v>
      </c>
      <c r="N19" s="585">
        <f t="shared" si="2"/>
        <v>0</v>
      </c>
      <c r="O19" s="585">
        <f t="shared" si="2"/>
        <v>0</v>
      </c>
      <c r="P19" s="583"/>
      <c r="Q19" s="586"/>
      <c r="R19" s="586"/>
    </row>
    <row r="20" spans="1:18" s="584" customFormat="1" ht="16.5" customHeight="1">
      <c r="A20" s="1340"/>
      <c r="B20" s="1333"/>
      <c r="C20" s="1333"/>
      <c r="D20" s="1343"/>
      <c r="E20" s="1346"/>
      <c r="F20" s="1333"/>
      <c r="G20" s="1349"/>
      <c r="H20" s="1352">
        <f>SUM(J22:O22)</f>
        <v>0</v>
      </c>
      <c r="I20" s="581" t="s">
        <v>540</v>
      </c>
      <c r="J20" s="582"/>
      <c r="K20" s="582"/>
      <c r="L20" s="582"/>
      <c r="M20" s="582"/>
      <c r="N20" s="582"/>
      <c r="O20" s="582"/>
      <c r="P20" s="583"/>
    </row>
    <row r="21" spans="1:18" s="584" customFormat="1" ht="16.5" customHeight="1">
      <c r="A21" s="1341"/>
      <c r="B21" s="1334"/>
      <c r="C21" s="1334"/>
      <c r="D21" s="1344"/>
      <c r="E21" s="1347"/>
      <c r="F21" s="1334"/>
      <c r="G21" s="1350"/>
      <c r="H21" s="1353"/>
      <c r="I21" s="581" t="s">
        <v>541</v>
      </c>
      <c r="J21" s="582"/>
      <c r="K21" s="582"/>
      <c r="L21" s="582"/>
      <c r="M21" s="582"/>
      <c r="N21" s="582"/>
      <c r="O21" s="582"/>
      <c r="P21" s="583"/>
    </row>
    <row r="22" spans="1:18" s="584" customFormat="1" ht="16.5" customHeight="1">
      <c r="A22" s="1342"/>
      <c r="B22" s="1335"/>
      <c r="C22" s="1335"/>
      <c r="D22" s="1345"/>
      <c r="E22" s="1348"/>
      <c r="F22" s="1335"/>
      <c r="G22" s="1351"/>
      <c r="H22" s="1354"/>
      <c r="I22" s="581" t="s">
        <v>542</v>
      </c>
      <c r="J22" s="585">
        <f t="shared" ref="J22:O22" si="3">J21+J20</f>
        <v>0</v>
      </c>
      <c r="K22" s="585">
        <f t="shared" si="3"/>
        <v>0</v>
      </c>
      <c r="L22" s="585">
        <f t="shared" si="3"/>
        <v>0</v>
      </c>
      <c r="M22" s="585">
        <f t="shared" si="3"/>
        <v>0</v>
      </c>
      <c r="N22" s="585">
        <f t="shared" si="3"/>
        <v>0</v>
      </c>
      <c r="O22" s="585">
        <f t="shared" si="3"/>
        <v>0</v>
      </c>
      <c r="P22" s="583"/>
      <c r="Q22" s="586"/>
      <c r="R22" s="586"/>
    </row>
    <row r="23" spans="1:18" s="584" customFormat="1" ht="16.5" customHeight="1">
      <c r="A23" s="1340"/>
      <c r="B23" s="1333"/>
      <c r="C23" s="1333"/>
      <c r="D23" s="1343"/>
      <c r="E23" s="1346"/>
      <c r="F23" s="1333"/>
      <c r="G23" s="1349"/>
      <c r="H23" s="1352">
        <f>SUM(J25:O25)</f>
        <v>0</v>
      </c>
      <c r="I23" s="581" t="s">
        <v>540</v>
      </c>
      <c r="J23" s="582"/>
      <c r="K23" s="582"/>
      <c r="L23" s="582"/>
      <c r="M23" s="582"/>
      <c r="N23" s="582"/>
      <c r="O23" s="582"/>
      <c r="P23" s="583"/>
    </row>
    <row r="24" spans="1:18" s="584" customFormat="1" ht="16.5" customHeight="1">
      <c r="A24" s="1341"/>
      <c r="B24" s="1334"/>
      <c r="C24" s="1334"/>
      <c r="D24" s="1344"/>
      <c r="E24" s="1347"/>
      <c r="F24" s="1334"/>
      <c r="G24" s="1350"/>
      <c r="H24" s="1353"/>
      <c r="I24" s="581" t="s">
        <v>541</v>
      </c>
      <c r="J24" s="582"/>
      <c r="K24" s="582"/>
      <c r="L24" s="582"/>
      <c r="M24" s="582"/>
      <c r="N24" s="582"/>
      <c r="O24" s="582"/>
      <c r="P24" s="583"/>
    </row>
    <row r="25" spans="1:18" s="584" customFormat="1" ht="16.5" customHeight="1">
      <c r="A25" s="1342"/>
      <c r="B25" s="1335"/>
      <c r="C25" s="1335"/>
      <c r="D25" s="1345"/>
      <c r="E25" s="1348"/>
      <c r="F25" s="1335"/>
      <c r="G25" s="1351"/>
      <c r="H25" s="1354"/>
      <c r="I25" s="581" t="s">
        <v>542</v>
      </c>
      <c r="J25" s="585">
        <f t="shared" ref="J25:O25" si="4">J24+J23</f>
        <v>0</v>
      </c>
      <c r="K25" s="585">
        <f t="shared" si="4"/>
        <v>0</v>
      </c>
      <c r="L25" s="585">
        <f t="shared" si="4"/>
        <v>0</v>
      </c>
      <c r="M25" s="585">
        <f t="shared" si="4"/>
        <v>0</v>
      </c>
      <c r="N25" s="585">
        <f t="shared" si="4"/>
        <v>0</v>
      </c>
      <c r="O25" s="585">
        <f t="shared" si="4"/>
        <v>0</v>
      </c>
      <c r="P25" s="583"/>
      <c r="Q25" s="586"/>
      <c r="R25" s="586"/>
    </row>
    <row r="26" spans="1:18" s="589" customFormat="1" ht="18" customHeight="1">
      <c r="A26" s="587"/>
      <c r="B26" s="588" t="s">
        <v>351</v>
      </c>
      <c r="C26" s="588"/>
      <c r="D26" s="588"/>
      <c r="E26" s="588"/>
      <c r="F26" s="588"/>
      <c r="G26" s="588"/>
      <c r="H26" s="588"/>
      <c r="I26" s="588"/>
      <c r="M26" s="590"/>
      <c r="N26" s="591"/>
    </row>
    <row r="27" spans="1:18" s="592" customFormat="1" ht="16.5" customHeight="1">
      <c r="A27" s="698" t="s">
        <v>663</v>
      </c>
      <c r="B27" s="699"/>
      <c r="C27" s="672"/>
      <c r="M27" s="593"/>
      <c r="N27" s="663"/>
    </row>
    <row r="28" spans="1:18" s="594" customFormat="1" ht="17.25" customHeight="1">
      <c r="B28" s="594" t="s">
        <v>180</v>
      </c>
      <c r="G28" s="594" t="s">
        <v>181</v>
      </c>
      <c r="M28" s="593"/>
      <c r="N28" s="663"/>
    </row>
    <row r="29" spans="1:18" s="594" customFormat="1" ht="9" customHeight="1">
      <c r="M29" s="593"/>
      <c r="N29" s="663"/>
    </row>
    <row r="30" spans="1:18" s="594" customFormat="1" ht="28.5" customHeight="1">
      <c r="B30" s="594" t="s">
        <v>182</v>
      </c>
      <c r="G30" s="594" t="s">
        <v>183</v>
      </c>
      <c r="M30" s="593"/>
      <c r="N30" s="663"/>
    </row>
    <row r="31" spans="1:18" s="594" customFormat="1" ht="15.75">
      <c r="A31" s="729" t="s">
        <v>645</v>
      </c>
      <c r="F31" s="729" t="s">
        <v>820</v>
      </c>
      <c r="M31" s="593"/>
      <c r="N31" s="663"/>
    </row>
    <row r="32" spans="1:18" s="594" customFormat="1" ht="6.75" customHeight="1">
      <c r="B32" s="697"/>
      <c r="F32" s="697"/>
      <c r="M32" s="593"/>
      <c r="N32" s="663"/>
    </row>
    <row r="33" spans="1:9" s="594" customFormat="1" ht="15.75">
      <c r="A33" s="671" t="s">
        <v>646</v>
      </c>
      <c r="B33" s="671"/>
      <c r="C33" s="671"/>
      <c r="D33" s="671"/>
      <c r="E33" s="595"/>
      <c r="F33" s="1324"/>
      <c r="G33" s="1324"/>
      <c r="H33" s="1324"/>
      <c r="I33" s="595"/>
    </row>
    <row r="34" spans="1:9" s="592" customFormat="1" ht="15.75">
      <c r="A34" s="594"/>
      <c r="B34" s="81" t="s">
        <v>665</v>
      </c>
    </row>
    <row r="35" spans="1:9" s="592" customFormat="1" ht="15.75">
      <c r="A35" s="594"/>
    </row>
    <row r="36" spans="1:9" s="594" customFormat="1" ht="15.75">
      <c r="B36" s="594" t="s">
        <v>184</v>
      </c>
    </row>
    <row r="37" spans="1:9" s="594" customFormat="1" ht="5.25" customHeight="1"/>
    <row r="38" spans="1:9" s="594" customFormat="1" ht="6" customHeight="1"/>
    <row r="39" spans="1:9" s="594" customFormat="1" ht="18" customHeight="1">
      <c r="B39" s="594" t="s">
        <v>185</v>
      </c>
    </row>
    <row r="40" spans="1:9" s="594" customFormat="1" ht="15" customHeight="1">
      <c r="A40" s="1323" t="s">
        <v>624</v>
      </c>
      <c r="B40" s="1323"/>
      <c r="C40" s="1323"/>
      <c r="F40" s="1325"/>
      <c r="G40" s="1325"/>
      <c r="H40" s="1325"/>
    </row>
  </sheetData>
  <mergeCells count="57">
    <mergeCell ref="G20:G22"/>
    <mergeCell ref="H20:H22"/>
    <mergeCell ref="A23:A25"/>
    <mergeCell ref="B23:B25"/>
    <mergeCell ref="C23:C25"/>
    <mergeCell ref="D23:D25"/>
    <mergeCell ref="E23:E25"/>
    <mergeCell ref="F23:F25"/>
    <mergeCell ref="G23:G25"/>
    <mergeCell ref="H23:H25"/>
    <mergeCell ref="A20:A22"/>
    <mergeCell ref="B20:B22"/>
    <mergeCell ref="C20:C22"/>
    <mergeCell ref="D20:D22"/>
    <mergeCell ref="E20:E22"/>
    <mergeCell ref="F20:F22"/>
    <mergeCell ref="A17:A19"/>
    <mergeCell ref="B17:B19"/>
    <mergeCell ref="C17:C19"/>
    <mergeCell ref="D17:D19"/>
    <mergeCell ref="E17:E19"/>
    <mergeCell ref="A14:A16"/>
    <mergeCell ref="B14:B16"/>
    <mergeCell ref="C14:C16"/>
    <mergeCell ref="D14:D16"/>
    <mergeCell ref="E14:E16"/>
    <mergeCell ref="G14:G16"/>
    <mergeCell ref="H14:H16"/>
    <mergeCell ref="F17:F19"/>
    <mergeCell ref="G17:G19"/>
    <mergeCell ref="H17:H19"/>
    <mergeCell ref="F1:J1"/>
    <mergeCell ref="K1:O1"/>
    <mergeCell ref="A11:A13"/>
    <mergeCell ref="B11:B13"/>
    <mergeCell ref="C11:C13"/>
    <mergeCell ref="D11:D13"/>
    <mergeCell ref="E11:E13"/>
    <mergeCell ref="F11:F13"/>
    <mergeCell ref="G11:G13"/>
    <mergeCell ref="H11:H13"/>
    <mergeCell ref="A40:C40"/>
    <mergeCell ref="F33:H33"/>
    <mergeCell ref="F40:H40"/>
    <mergeCell ref="A4:O4"/>
    <mergeCell ref="A5:O5"/>
    <mergeCell ref="A6:O6"/>
    <mergeCell ref="A8:A9"/>
    <mergeCell ref="B8:B9"/>
    <mergeCell ref="C8:C9"/>
    <mergeCell ref="D8:D9"/>
    <mergeCell ref="E8:E9"/>
    <mergeCell ref="F8:F9"/>
    <mergeCell ref="G8:G9"/>
    <mergeCell ref="H8:H9"/>
    <mergeCell ref="F14:F16"/>
    <mergeCell ref="I8:O8"/>
  </mergeCells>
  <printOptions horizontalCentered="1"/>
  <pageMargins left="0.59055118110236227" right="0.59055118110236227" top="0.74803149606299213" bottom="0.74803149606299213" header="0.31496062992125984" footer="0.31496062992125984"/>
  <pageSetup paperSize="9" scale="6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V56"/>
  <sheetViews>
    <sheetView view="pageBreakPreview" topLeftCell="A19" zoomScaleNormal="100" zoomScaleSheetLayoutView="100" workbookViewId="0">
      <selection activeCell="D16" sqref="D16:D18"/>
    </sheetView>
  </sheetViews>
  <sheetFormatPr defaultColWidth="8" defaultRowHeight="12.75"/>
  <cols>
    <col min="1" max="1" width="4.42578125" style="571" customWidth="1"/>
    <col min="2" max="2" width="13.28515625" style="571" customWidth="1"/>
    <col min="3" max="4" width="26.5703125" style="571" customWidth="1"/>
    <col min="5" max="5" width="14.140625" style="571" customWidth="1"/>
    <col min="6" max="6" width="23.42578125" style="571" customWidth="1"/>
    <col min="7" max="7" width="13.28515625" style="571" customWidth="1"/>
    <col min="8" max="8" width="14.28515625" style="571" customWidth="1"/>
    <col min="9" max="9" width="13.28515625" style="571" customWidth="1"/>
    <col min="10" max="10" width="16.5703125" style="571" customWidth="1"/>
    <col min="11" max="11" width="13.28515625" style="571" customWidth="1"/>
    <col min="12" max="16" width="15.140625" style="571" customWidth="1"/>
    <col min="17" max="256" width="8" style="571"/>
    <col min="257" max="257" width="4.42578125" style="571" customWidth="1"/>
    <col min="258" max="258" width="13.28515625" style="571" customWidth="1"/>
    <col min="259" max="260" width="26.5703125" style="571" customWidth="1"/>
    <col min="261" max="261" width="14.140625" style="571" customWidth="1"/>
    <col min="262" max="262" width="23.42578125" style="571" customWidth="1"/>
    <col min="263" max="263" width="13.28515625" style="571" customWidth="1"/>
    <col min="264" max="264" width="14.28515625" style="571" customWidth="1"/>
    <col min="265" max="265" width="13.28515625" style="571" customWidth="1"/>
    <col min="266" max="266" width="16.5703125" style="571" customWidth="1"/>
    <col min="267" max="267" width="13.28515625" style="571" customWidth="1"/>
    <col min="268" max="272" width="15.140625" style="571" customWidth="1"/>
    <col min="273" max="512" width="8" style="571"/>
    <col min="513" max="513" width="4.42578125" style="571" customWidth="1"/>
    <col min="514" max="514" width="13.28515625" style="571" customWidth="1"/>
    <col min="515" max="516" width="26.5703125" style="571" customWidth="1"/>
    <col min="517" max="517" width="14.140625" style="571" customWidth="1"/>
    <col min="518" max="518" width="23.42578125" style="571" customWidth="1"/>
    <col min="519" max="519" width="13.28515625" style="571" customWidth="1"/>
    <col min="520" max="520" width="14.28515625" style="571" customWidth="1"/>
    <col min="521" max="521" width="13.28515625" style="571" customWidth="1"/>
    <col min="522" max="522" width="16.5703125" style="571" customWidth="1"/>
    <col min="523" max="523" width="13.28515625" style="571" customWidth="1"/>
    <col min="524" max="528" width="15.140625" style="571" customWidth="1"/>
    <col min="529" max="768" width="8" style="571"/>
    <col min="769" max="769" width="4.42578125" style="571" customWidth="1"/>
    <col min="770" max="770" width="13.28515625" style="571" customWidth="1"/>
    <col min="771" max="772" width="26.5703125" style="571" customWidth="1"/>
    <col min="773" max="773" width="14.140625" style="571" customWidth="1"/>
    <col min="774" max="774" width="23.42578125" style="571" customWidth="1"/>
    <col min="775" max="775" width="13.28515625" style="571" customWidth="1"/>
    <col min="776" max="776" width="14.28515625" style="571" customWidth="1"/>
    <col min="777" max="777" width="13.28515625" style="571" customWidth="1"/>
    <col min="778" max="778" width="16.5703125" style="571" customWidth="1"/>
    <col min="779" max="779" width="13.28515625" style="571" customWidth="1"/>
    <col min="780" max="784" width="15.140625" style="571" customWidth="1"/>
    <col min="785" max="1024" width="8" style="571"/>
    <col min="1025" max="1025" width="4.42578125" style="571" customWidth="1"/>
    <col min="1026" max="1026" width="13.28515625" style="571" customWidth="1"/>
    <col min="1027" max="1028" width="26.5703125" style="571" customWidth="1"/>
    <col min="1029" max="1029" width="14.140625" style="571" customWidth="1"/>
    <col min="1030" max="1030" width="23.42578125" style="571" customWidth="1"/>
    <col min="1031" max="1031" width="13.28515625" style="571" customWidth="1"/>
    <col min="1032" max="1032" width="14.28515625" style="571" customWidth="1"/>
    <col min="1033" max="1033" width="13.28515625" style="571" customWidth="1"/>
    <col min="1034" max="1034" width="16.5703125" style="571" customWidth="1"/>
    <col min="1035" max="1035" width="13.28515625" style="571" customWidth="1"/>
    <col min="1036" max="1040" width="15.140625" style="571" customWidth="1"/>
    <col min="1041" max="1280" width="8" style="571"/>
    <col min="1281" max="1281" width="4.42578125" style="571" customWidth="1"/>
    <col min="1282" max="1282" width="13.28515625" style="571" customWidth="1"/>
    <col min="1283" max="1284" width="26.5703125" style="571" customWidth="1"/>
    <col min="1285" max="1285" width="14.140625" style="571" customWidth="1"/>
    <col min="1286" max="1286" width="23.42578125" style="571" customWidth="1"/>
    <col min="1287" max="1287" width="13.28515625" style="571" customWidth="1"/>
    <col min="1288" max="1288" width="14.28515625" style="571" customWidth="1"/>
    <col min="1289" max="1289" width="13.28515625" style="571" customWidth="1"/>
    <col min="1290" max="1290" width="16.5703125" style="571" customWidth="1"/>
    <col min="1291" max="1291" width="13.28515625" style="571" customWidth="1"/>
    <col min="1292" max="1296" width="15.140625" style="571" customWidth="1"/>
    <col min="1297" max="1536" width="8" style="571"/>
    <col min="1537" max="1537" width="4.42578125" style="571" customWidth="1"/>
    <col min="1538" max="1538" width="13.28515625" style="571" customWidth="1"/>
    <col min="1539" max="1540" width="26.5703125" style="571" customWidth="1"/>
    <col min="1541" max="1541" width="14.140625" style="571" customWidth="1"/>
    <col min="1542" max="1542" width="23.42578125" style="571" customWidth="1"/>
    <col min="1543" max="1543" width="13.28515625" style="571" customWidth="1"/>
    <col min="1544" max="1544" width="14.28515625" style="571" customWidth="1"/>
    <col min="1545" max="1545" width="13.28515625" style="571" customWidth="1"/>
    <col min="1546" max="1546" width="16.5703125" style="571" customWidth="1"/>
    <col min="1547" max="1547" width="13.28515625" style="571" customWidth="1"/>
    <col min="1548" max="1552" width="15.140625" style="571" customWidth="1"/>
    <col min="1553" max="1792" width="8" style="571"/>
    <col min="1793" max="1793" width="4.42578125" style="571" customWidth="1"/>
    <col min="1794" max="1794" width="13.28515625" style="571" customWidth="1"/>
    <col min="1795" max="1796" width="26.5703125" style="571" customWidth="1"/>
    <col min="1797" max="1797" width="14.140625" style="571" customWidth="1"/>
    <col min="1798" max="1798" width="23.42578125" style="571" customWidth="1"/>
    <col min="1799" max="1799" width="13.28515625" style="571" customWidth="1"/>
    <col min="1800" max="1800" width="14.28515625" style="571" customWidth="1"/>
    <col min="1801" max="1801" width="13.28515625" style="571" customWidth="1"/>
    <col min="1802" max="1802" width="16.5703125" style="571" customWidth="1"/>
    <col min="1803" max="1803" width="13.28515625" style="571" customWidth="1"/>
    <col min="1804" max="1808" width="15.140625" style="571" customWidth="1"/>
    <col min="1809" max="2048" width="8" style="571"/>
    <col min="2049" max="2049" width="4.42578125" style="571" customWidth="1"/>
    <col min="2050" max="2050" width="13.28515625" style="571" customWidth="1"/>
    <col min="2051" max="2052" width="26.5703125" style="571" customWidth="1"/>
    <col min="2053" max="2053" width="14.140625" style="571" customWidth="1"/>
    <col min="2054" max="2054" width="23.42578125" style="571" customWidth="1"/>
    <col min="2055" max="2055" width="13.28515625" style="571" customWidth="1"/>
    <col min="2056" max="2056" width="14.28515625" style="571" customWidth="1"/>
    <col min="2057" max="2057" width="13.28515625" style="571" customWidth="1"/>
    <col min="2058" max="2058" width="16.5703125" style="571" customWidth="1"/>
    <col min="2059" max="2059" width="13.28515625" style="571" customWidth="1"/>
    <col min="2060" max="2064" width="15.140625" style="571" customWidth="1"/>
    <col min="2065" max="2304" width="8" style="571"/>
    <col min="2305" max="2305" width="4.42578125" style="571" customWidth="1"/>
    <col min="2306" max="2306" width="13.28515625" style="571" customWidth="1"/>
    <col min="2307" max="2308" width="26.5703125" style="571" customWidth="1"/>
    <col min="2309" max="2309" width="14.140625" style="571" customWidth="1"/>
    <col min="2310" max="2310" width="23.42578125" style="571" customWidth="1"/>
    <col min="2311" max="2311" width="13.28515625" style="571" customWidth="1"/>
    <col min="2312" max="2312" width="14.28515625" style="571" customWidth="1"/>
    <col min="2313" max="2313" width="13.28515625" style="571" customWidth="1"/>
    <col min="2314" max="2314" width="16.5703125" style="571" customWidth="1"/>
    <col min="2315" max="2315" width="13.28515625" style="571" customWidth="1"/>
    <col min="2316" max="2320" width="15.140625" style="571" customWidth="1"/>
    <col min="2321" max="2560" width="8" style="571"/>
    <col min="2561" max="2561" width="4.42578125" style="571" customWidth="1"/>
    <col min="2562" max="2562" width="13.28515625" style="571" customWidth="1"/>
    <col min="2563" max="2564" width="26.5703125" style="571" customWidth="1"/>
    <col min="2565" max="2565" width="14.140625" style="571" customWidth="1"/>
    <col min="2566" max="2566" width="23.42578125" style="571" customWidth="1"/>
    <col min="2567" max="2567" width="13.28515625" style="571" customWidth="1"/>
    <col min="2568" max="2568" width="14.28515625" style="571" customWidth="1"/>
    <col min="2569" max="2569" width="13.28515625" style="571" customWidth="1"/>
    <col min="2570" max="2570" width="16.5703125" style="571" customWidth="1"/>
    <col min="2571" max="2571" width="13.28515625" style="571" customWidth="1"/>
    <col min="2572" max="2576" width="15.140625" style="571" customWidth="1"/>
    <col min="2577" max="2816" width="8" style="571"/>
    <col min="2817" max="2817" width="4.42578125" style="571" customWidth="1"/>
    <col min="2818" max="2818" width="13.28515625" style="571" customWidth="1"/>
    <col min="2819" max="2820" width="26.5703125" style="571" customWidth="1"/>
    <col min="2821" max="2821" width="14.140625" style="571" customWidth="1"/>
    <col min="2822" max="2822" width="23.42578125" style="571" customWidth="1"/>
    <col min="2823" max="2823" width="13.28515625" style="571" customWidth="1"/>
    <col min="2824" max="2824" width="14.28515625" style="571" customWidth="1"/>
    <col min="2825" max="2825" width="13.28515625" style="571" customWidth="1"/>
    <col min="2826" max="2826" width="16.5703125" style="571" customWidth="1"/>
    <col min="2827" max="2827" width="13.28515625" style="571" customWidth="1"/>
    <col min="2828" max="2832" width="15.140625" style="571" customWidth="1"/>
    <col min="2833" max="3072" width="8" style="571"/>
    <col min="3073" max="3073" width="4.42578125" style="571" customWidth="1"/>
    <col min="3074" max="3074" width="13.28515625" style="571" customWidth="1"/>
    <col min="3075" max="3076" width="26.5703125" style="571" customWidth="1"/>
    <col min="3077" max="3077" width="14.140625" style="571" customWidth="1"/>
    <col min="3078" max="3078" width="23.42578125" style="571" customWidth="1"/>
    <col min="3079" max="3079" width="13.28515625" style="571" customWidth="1"/>
    <col min="3080" max="3080" width="14.28515625" style="571" customWidth="1"/>
    <col min="3081" max="3081" width="13.28515625" style="571" customWidth="1"/>
    <col min="3082" max="3082" width="16.5703125" style="571" customWidth="1"/>
    <col min="3083" max="3083" width="13.28515625" style="571" customWidth="1"/>
    <col min="3084" max="3088" width="15.140625" style="571" customWidth="1"/>
    <col min="3089" max="3328" width="8" style="571"/>
    <col min="3329" max="3329" width="4.42578125" style="571" customWidth="1"/>
    <col min="3330" max="3330" width="13.28515625" style="571" customWidth="1"/>
    <col min="3331" max="3332" width="26.5703125" style="571" customWidth="1"/>
    <col min="3333" max="3333" width="14.140625" style="571" customWidth="1"/>
    <col min="3334" max="3334" width="23.42578125" style="571" customWidth="1"/>
    <col min="3335" max="3335" width="13.28515625" style="571" customWidth="1"/>
    <col min="3336" max="3336" width="14.28515625" style="571" customWidth="1"/>
    <col min="3337" max="3337" width="13.28515625" style="571" customWidth="1"/>
    <col min="3338" max="3338" width="16.5703125" style="571" customWidth="1"/>
    <col min="3339" max="3339" width="13.28515625" style="571" customWidth="1"/>
    <col min="3340" max="3344" width="15.140625" style="571" customWidth="1"/>
    <col min="3345" max="3584" width="8" style="571"/>
    <col min="3585" max="3585" width="4.42578125" style="571" customWidth="1"/>
    <col min="3586" max="3586" width="13.28515625" style="571" customWidth="1"/>
    <col min="3587" max="3588" width="26.5703125" style="571" customWidth="1"/>
    <col min="3589" max="3589" width="14.140625" style="571" customWidth="1"/>
    <col min="3590" max="3590" width="23.42578125" style="571" customWidth="1"/>
    <col min="3591" max="3591" width="13.28515625" style="571" customWidth="1"/>
    <col min="3592" max="3592" width="14.28515625" style="571" customWidth="1"/>
    <col min="3593" max="3593" width="13.28515625" style="571" customWidth="1"/>
    <col min="3594" max="3594" width="16.5703125" style="571" customWidth="1"/>
    <col min="3595" max="3595" width="13.28515625" style="571" customWidth="1"/>
    <col min="3596" max="3600" width="15.140625" style="571" customWidth="1"/>
    <col min="3601" max="3840" width="8" style="571"/>
    <col min="3841" max="3841" width="4.42578125" style="571" customWidth="1"/>
    <col min="3842" max="3842" width="13.28515625" style="571" customWidth="1"/>
    <col min="3843" max="3844" width="26.5703125" style="571" customWidth="1"/>
    <col min="3845" max="3845" width="14.140625" style="571" customWidth="1"/>
    <col min="3846" max="3846" width="23.42578125" style="571" customWidth="1"/>
    <col min="3847" max="3847" width="13.28515625" style="571" customWidth="1"/>
    <col min="3848" max="3848" width="14.28515625" style="571" customWidth="1"/>
    <col min="3849" max="3849" width="13.28515625" style="571" customWidth="1"/>
    <col min="3850" max="3850" width="16.5703125" style="571" customWidth="1"/>
    <col min="3851" max="3851" width="13.28515625" style="571" customWidth="1"/>
    <col min="3852" max="3856" width="15.140625" style="571" customWidth="1"/>
    <col min="3857" max="4096" width="8" style="571"/>
    <col min="4097" max="4097" width="4.42578125" style="571" customWidth="1"/>
    <col min="4098" max="4098" width="13.28515625" style="571" customWidth="1"/>
    <col min="4099" max="4100" width="26.5703125" style="571" customWidth="1"/>
    <col min="4101" max="4101" width="14.140625" style="571" customWidth="1"/>
    <col min="4102" max="4102" width="23.42578125" style="571" customWidth="1"/>
    <col min="4103" max="4103" width="13.28515625" style="571" customWidth="1"/>
    <col min="4104" max="4104" width="14.28515625" style="571" customWidth="1"/>
    <col min="4105" max="4105" width="13.28515625" style="571" customWidth="1"/>
    <col min="4106" max="4106" width="16.5703125" style="571" customWidth="1"/>
    <col min="4107" max="4107" width="13.28515625" style="571" customWidth="1"/>
    <col min="4108" max="4112" width="15.140625" style="571" customWidth="1"/>
    <col min="4113" max="4352" width="8" style="571"/>
    <col min="4353" max="4353" width="4.42578125" style="571" customWidth="1"/>
    <col min="4354" max="4354" width="13.28515625" style="571" customWidth="1"/>
    <col min="4355" max="4356" width="26.5703125" style="571" customWidth="1"/>
    <col min="4357" max="4357" width="14.140625" style="571" customWidth="1"/>
    <col min="4358" max="4358" width="23.42578125" style="571" customWidth="1"/>
    <col min="4359" max="4359" width="13.28515625" style="571" customWidth="1"/>
    <col min="4360" max="4360" width="14.28515625" style="571" customWidth="1"/>
    <col min="4361" max="4361" width="13.28515625" style="571" customWidth="1"/>
    <col min="4362" max="4362" width="16.5703125" style="571" customWidth="1"/>
    <col min="4363" max="4363" width="13.28515625" style="571" customWidth="1"/>
    <col min="4364" max="4368" width="15.140625" style="571" customWidth="1"/>
    <col min="4369" max="4608" width="8" style="571"/>
    <col min="4609" max="4609" width="4.42578125" style="571" customWidth="1"/>
    <col min="4610" max="4610" width="13.28515625" style="571" customWidth="1"/>
    <col min="4611" max="4612" width="26.5703125" style="571" customWidth="1"/>
    <col min="4613" max="4613" width="14.140625" style="571" customWidth="1"/>
    <col min="4614" max="4614" width="23.42578125" style="571" customWidth="1"/>
    <col min="4615" max="4615" width="13.28515625" style="571" customWidth="1"/>
    <col min="4616" max="4616" width="14.28515625" style="571" customWidth="1"/>
    <col min="4617" max="4617" width="13.28515625" style="571" customWidth="1"/>
    <col min="4618" max="4618" width="16.5703125" style="571" customWidth="1"/>
    <col min="4619" max="4619" width="13.28515625" style="571" customWidth="1"/>
    <col min="4620" max="4624" width="15.140625" style="571" customWidth="1"/>
    <col min="4625" max="4864" width="8" style="571"/>
    <col min="4865" max="4865" width="4.42578125" style="571" customWidth="1"/>
    <col min="4866" max="4866" width="13.28515625" style="571" customWidth="1"/>
    <col min="4867" max="4868" width="26.5703125" style="571" customWidth="1"/>
    <col min="4869" max="4869" width="14.140625" style="571" customWidth="1"/>
    <col min="4870" max="4870" width="23.42578125" style="571" customWidth="1"/>
    <col min="4871" max="4871" width="13.28515625" style="571" customWidth="1"/>
    <col min="4872" max="4872" width="14.28515625" style="571" customWidth="1"/>
    <col min="4873" max="4873" width="13.28515625" style="571" customWidth="1"/>
    <col min="4874" max="4874" width="16.5703125" style="571" customWidth="1"/>
    <col min="4875" max="4875" width="13.28515625" style="571" customWidth="1"/>
    <col min="4876" max="4880" width="15.140625" style="571" customWidth="1"/>
    <col min="4881" max="5120" width="8" style="571"/>
    <col min="5121" max="5121" width="4.42578125" style="571" customWidth="1"/>
    <col min="5122" max="5122" width="13.28515625" style="571" customWidth="1"/>
    <col min="5123" max="5124" width="26.5703125" style="571" customWidth="1"/>
    <col min="5125" max="5125" width="14.140625" style="571" customWidth="1"/>
    <col min="5126" max="5126" width="23.42578125" style="571" customWidth="1"/>
    <col min="5127" max="5127" width="13.28515625" style="571" customWidth="1"/>
    <col min="5128" max="5128" width="14.28515625" style="571" customWidth="1"/>
    <col min="5129" max="5129" width="13.28515625" style="571" customWidth="1"/>
    <col min="5130" max="5130" width="16.5703125" style="571" customWidth="1"/>
    <col min="5131" max="5131" width="13.28515625" style="571" customWidth="1"/>
    <col min="5132" max="5136" width="15.140625" style="571" customWidth="1"/>
    <col min="5137" max="5376" width="8" style="571"/>
    <col min="5377" max="5377" width="4.42578125" style="571" customWidth="1"/>
    <col min="5378" max="5378" width="13.28515625" style="571" customWidth="1"/>
    <col min="5379" max="5380" width="26.5703125" style="571" customWidth="1"/>
    <col min="5381" max="5381" width="14.140625" style="571" customWidth="1"/>
    <col min="5382" max="5382" width="23.42578125" style="571" customWidth="1"/>
    <col min="5383" max="5383" width="13.28515625" style="571" customWidth="1"/>
    <col min="5384" max="5384" width="14.28515625" style="571" customWidth="1"/>
    <col min="5385" max="5385" width="13.28515625" style="571" customWidth="1"/>
    <col min="5386" max="5386" width="16.5703125" style="571" customWidth="1"/>
    <col min="5387" max="5387" width="13.28515625" style="571" customWidth="1"/>
    <col min="5388" max="5392" width="15.140625" style="571" customWidth="1"/>
    <col min="5393" max="5632" width="8" style="571"/>
    <col min="5633" max="5633" width="4.42578125" style="571" customWidth="1"/>
    <col min="5634" max="5634" width="13.28515625" style="571" customWidth="1"/>
    <col min="5635" max="5636" width="26.5703125" style="571" customWidth="1"/>
    <col min="5637" max="5637" width="14.140625" style="571" customWidth="1"/>
    <col min="5638" max="5638" width="23.42578125" style="571" customWidth="1"/>
    <col min="5639" max="5639" width="13.28515625" style="571" customWidth="1"/>
    <col min="5640" max="5640" width="14.28515625" style="571" customWidth="1"/>
    <col min="5641" max="5641" width="13.28515625" style="571" customWidth="1"/>
    <col min="5642" max="5642" width="16.5703125" style="571" customWidth="1"/>
    <col min="5643" max="5643" width="13.28515625" style="571" customWidth="1"/>
    <col min="5644" max="5648" width="15.140625" style="571" customWidth="1"/>
    <col min="5649" max="5888" width="8" style="571"/>
    <col min="5889" max="5889" width="4.42578125" style="571" customWidth="1"/>
    <col min="5890" max="5890" width="13.28515625" style="571" customWidth="1"/>
    <col min="5891" max="5892" width="26.5703125" style="571" customWidth="1"/>
    <col min="5893" max="5893" width="14.140625" style="571" customWidth="1"/>
    <col min="5894" max="5894" width="23.42578125" style="571" customWidth="1"/>
    <col min="5895" max="5895" width="13.28515625" style="571" customWidth="1"/>
    <col min="5896" max="5896" width="14.28515625" style="571" customWidth="1"/>
    <col min="5897" max="5897" width="13.28515625" style="571" customWidth="1"/>
    <col min="5898" max="5898" width="16.5703125" style="571" customWidth="1"/>
    <col min="5899" max="5899" width="13.28515625" style="571" customWidth="1"/>
    <col min="5900" max="5904" width="15.140625" style="571" customWidth="1"/>
    <col min="5905" max="6144" width="8" style="571"/>
    <col min="6145" max="6145" width="4.42578125" style="571" customWidth="1"/>
    <col min="6146" max="6146" width="13.28515625" style="571" customWidth="1"/>
    <col min="6147" max="6148" width="26.5703125" style="571" customWidth="1"/>
    <col min="6149" max="6149" width="14.140625" style="571" customWidth="1"/>
    <col min="6150" max="6150" width="23.42578125" style="571" customWidth="1"/>
    <col min="6151" max="6151" width="13.28515625" style="571" customWidth="1"/>
    <col min="6152" max="6152" width="14.28515625" style="571" customWidth="1"/>
    <col min="6153" max="6153" width="13.28515625" style="571" customWidth="1"/>
    <col min="6154" max="6154" width="16.5703125" style="571" customWidth="1"/>
    <col min="6155" max="6155" width="13.28515625" style="571" customWidth="1"/>
    <col min="6156" max="6160" width="15.140625" style="571" customWidth="1"/>
    <col min="6161" max="6400" width="8" style="571"/>
    <col min="6401" max="6401" width="4.42578125" style="571" customWidth="1"/>
    <col min="6402" max="6402" width="13.28515625" style="571" customWidth="1"/>
    <col min="6403" max="6404" width="26.5703125" style="571" customWidth="1"/>
    <col min="6405" max="6405" width="14.140625" style="571" customWidth="1"/>
    <col min="6406" max="6406" width="23.42578125" style="571" customWidth="1"/>
    <col min="6407" max="6407" width="13.28515625" style="571" customWidth="1"/>
    <col min="6408" max="6408" width="14.28515625" style="571" customWidth="1"/>
    <col min="6409" max="6409" width="13.28515625" style="571" customWidth="1"/>
    <col min="6410" max="6410" width="16.5703125" style="571" customWidth="1"/>
    <col min="6411" max="6411" width="13.28515625" style="571" customWidth="1"/>
    <col min="6412" max="6416" width="15.140625" style="571" customWidth="1"/>
    <col min="6417" max="6656" width="8" style="571"/>
    <col min="6657" max="6657" width="4.42578125" style="571" customWidth="1"/>
    <col min="6658" max="6658" width="13.28515625" style="571" customWidth="1"/>
    <col min="6659" max="6660" width="26.5703125" style="571" customWidth="1"/>
    <col min="6661" max="6661" width="14.140625" style="571" customWidth="1"/>
    <col min="6662" max="6662" width="23.42578125" style="571" customWidth="1"/>
    <col min="6663" max="6663" width="13.28515625" style="571" customWidth="1"/>
    <col min="6664" max="6664" width="14.28515625" style="571" customWidth="1"/>
    <col min="6665" max="6665" width="13.28515625" style="571" customWidth="1"/>
    <col min="6666" max="6666" width="16.5703125" style="571" customWidth="1"/>
    <col min="6667" max="6667" width="13.28515625" style="571" customWidth="1"/>
    <col min="6668" max="6672" width="15.140625" style="571" customWidth="1"/>
    <col min="6673" max="6912" width="8" style="571"/>
    <col min="6913" max="6913" width="4.42578125" style="571" customWidth="1"/>
    <col min="6914" max="6914" width="13.28515625" style="571" customWidth="1"/>
    <col min="6915" max="6916" width="26.5703125" style="571" customWidth="1"/>
    <col min="6917" max="6917" width="14.140625" style="571" customWidth="1"/>
    <col min="6918" max="6918" width="23.42578125" style="571" customWidth="1"/>
    <col min="6919" max="6919" width="13.28515625" style="571" customWidth="1"/>
    <col min="6920" max="6920" width="14.28515625" style="571" customWidth="1"/>
    <col min="6921" max="6921" width="13.28515625" style="571" customWidth="1"/>
    <col min="6922" max="6922" width="16.5703125" style="571" customWidth="1"/>
    <col min="6923" max="6923" width="13.28515625" style="571" customWidth="1"/>
    <col min="6924" max="6928" width="15.140625" style="571" customWidth="1"/>
    <col min="6929" max="7168" width="8" style="571"/>
    <col min="7169" max="7169" width="4.42578125" style="571" customWidth="1"/>
    <col min="7170" max="7170" width="13.28515625" style="571" customWidth="1"/>
    <col min="7171" max="7172" width="26.5703125" style="571" customWidth="1"/>
    <col min="7173" max="7173" width="14.140625" style="571" customWidth="1"/>
    <col min="7174" max="7174" width="23.42578125" style="571" customWidth="1"/>
    <col min="7175" max="7175" width="13.28515625" style="571" customWidth="1"/>
    <col min="7176" max="7176" width="14.28515625" style="571" customWidth="1"/>
    <col min="7177" max="7177" width="13.28515625" style="571" customWidth="1"/>
    <col min="7178" max="7178" width="16.5703125" style="571" customWidth="1"/>
    <col min="7179" max="7179" width="13.28515625" style="571" customWidth="1"/>
    <col min="7180" max="7184" width="15.140625" style="571" customWidth="1"/>
    <col min="7185" max="7424" width="8" style="571"/>
    <col min="7425" max="7425" width="4.42578125" style="571" customWidth="1"/>
    <col min="7426" max="7426" width="13.28515625" style="571" customWidth="1"/>
    <col min="7427" max="7428" width="26.5703125" style="571" customWidth="1"/>
    <col min="7429" max="7429" width="14.140625" style="571" customWidth="1"/>
    <col min="7430" max="7430" width="23.42578125" style="571" customWidth="1"/>
    <col min="7431" max="7431" width="13.28515625" style="571" customWidth="1"/>
    <col min="7432" max="7432" width="14.28515625" style="571" customWidth="1"/>
    <col min="7433" max="7433" width="13.28515625" style="571" customWidth="1"/>
    <col min="7434" max="7434" width="16.5703125" style="571" customWidth="1"/>
    <col min="7435" max="7435" width="13.28515625" style="571" customWidth="1"/>
    <col min="7436" max="7440" width="15.140625" style="571" customWidth="1"/>
    <col min="7441" max="7680" width="8" style="571"/>
    <col min="7681" max="7681" width="4.42578125" style="571" customWidth="1"/>
    <col min="7682" max="7682" width="13.28515625" style="571" customWidth="1"/>
    <col min="7683" max="7684" width="26.5703125" style="571" customWidth="1"/>
    <col min="7685" max="7685" width="14.140625" style="571" customWidth="1"/>
    <col min="7686" max="7686" width="23.42578125" style="571" customWidth="1"/>
    <col min="7687" max="7687" width="13.28515625" style="571" customWidth="1"/>
    <col min="7688" max="7688" width="14.28515625" style="571" customWidth="1"/>
    <col min="7689" max="7689" width="13.28515625" style="571" customWidth="1"/>
    <col min="7690" max="7690" width="16.5703125" style="571" customWidth="1"/>
    <col min="7691" max="7691" width="13.28515625" style="571" customWidth="1"/>
    <col min="7692" max="7696" width="15.140625" style="571" customWidth="1"/>
    <col min="7697" max="7936" width="8" style="571"/>
    <col min="7937" max="7937" width="4.42578125" style="571" customWidth="1"/>
    <col min="7938" max="7938" width="13.28515625" style="571" customWidth="1"/>
    <col min="7939" max="7940" width="26.5703125" style="571" customWidth="1"/>
    <col min="7941" max="7941" width="14.140625" style="571" customWidth="1"/>
    <col min="7942" max="7942" width="23.42578125" style="571" customWidth="1"/>
    <col min="7943" max="7943" width="13.28515625" style="571" customWidth="1"/>
    <col min="7944" max="7944" width="14.28515625" style="571" customWidth="1"/>
    <col min="7945" max="7945" width="13.28515625" style="571" customWidth="1"/>
    <col min="7946" max="7946" width="16.5703125" style="571" customWidth="1"/>
    <col min="7947" max="7947" width="13.28515625" style="571" customWidth="1"/>
    <col min="7948" max="7952" width="15.140625" style="571" customWidth="1"/>
    <col min="7953" max="8192" width="8" style="571"/>
    <col min="8193" max="8193" width="4.42578125" style="571" customWidth="1"/>
    <col min="8194" max="8194" width="13.28515625" style="571" customWidth="1"/>
    <col min="8195" max="8196" width="26.5703125" style="571" customWidth="1"/>
    <col min="8197" max="8197" width="14.140625" style="571" customWidth="1"/>
    <col min="8198" max="8198" width="23.42578125" style="571" customWidth="1"/>
    <col min="8199" max="8199" width="13.28515625" style="571" customWidth="1"/>
    <col min="8200" max="8200" width="14.28515625" style="571" customWidth="1"/>
    <col min="8201" max="8201" width="13.28515625" style="571" customWidth="1"/>
    <col min="8202" max="8202" width="16.5703125" style="571" customWidth="1"/>
    <col min="8203" max="8203" width="13.28515625" style="571" customWidth="1"/>
    <col min="8204" max="8208" width="15.140625" style="571" customWidth="1"/>
    <col min="8209" max="8448" width="8" style="571"/>
    <col min="8449" max="8449" width="4.42578125" style="571" customWidth="1"/>
    <col min="8450" max="8450" width="13.28515625" style="571" customWidth="1"/>
    <col min="8451" max="8452" width="26.5703125" style="571" customWidth="1"/>
    <col min="8453" max="8453" width="14.140625" style="571" customWidth="1"/>
    <col min="8454" max="8454" width="23.42578125" style="571" customWidth="1"/>
    <col min="8455" max="8455" width="13.28515625" style="571" customWidth="1"/>
    <col min="8456" max="8456" width="14.28515625" style="571" customWidth="1"/>
    <col min="8457" max="8457" width="13.28515625" style="571" customWidth="1"/>
    <col min="8458" max="8458" width="16.5703125" style="571" customWidth="1"/>
    <col min="8459" max="8459" width="13.28515625" style="571" customWidth="1"/>
    <col min="8460" max="8464" width="15.140625" style="571" customWidth="1"/>
    <col min="8465" max="8704" width="8" style="571"/>
    <col min="8705" max="8705" width="4.42578125" style="571" customWidth="1"/>
    <col min="8706" max="8706" width="13.28515625" style="571" customWidth="1"/>
    <col min="8707" max="8708" width="26.5703125" style="571" customWidth="1"/>
    <col min="8709" max="8709" width="14.140625" style="571" customWidth="1"/>
    <col min="8710" max="8710" width="23.42578125" style="571" customWidth="1"/>
    <col min="8711" max="8711" width="13.28515625" style="571" customWidth="1"/>
    <col min="8712" max="8712" width="14.28515625" style="571" customWidth="1"/>
    <col min="8713" max="8713" width="13.28515625" style="571" customWidth="1"/>
    <col min="8714" max="8714" width="16.5703125" style="571" customWidth="1"/>
    <col min="8715" max="8715" width="13.28515625" style="571" customWidth="1"/>
    <col min="8716" max="8720" width="15.140625" style="571" customWidth="1"/>
    <col min="8721" max="8960" width="8" style="571"/>
    <col min="8961" max="8961" width="4.42578125" style="571" customWidth="1"/>
    <col min="8962" max="8962" width="13.28515625" style="571" customWidth="1"/>
    <col min="8963" max="8964" width="26.5703125" style="571" customWidth="1"/>
    <col min="8965" max="8965" width="14.140625" style="571" customWidth="1"/>
    <col min="8966" max="8966" width="23.42578125" style="571" customWidth="1"/>
    <col min="8967" max="8967" width="13.28515625" style="571" customWidth="1"/>
    <col min="8968" max="8968" width="14.28515625" style="571" customWidth="1"/>
    <col min="8969" max="8969" width="13.28515625" style="571" customWidth="1"/>
    <col min="8970" max="8970" width="16.5703125" style="571" customWidth="1"/>
    <col min="8971" max="8971" width="13.28515625" style="571" customWidth="1"/>
    <col min="8972" max="8976" width="15.140625" style="571" customWidth="1"/>
    <col min="8977" max="9216" width="8" style="571"/>
    <col min="9217" max="9217" width="4.42578125" style="571" customWidth="1"/>
    <col min="9218" max="9218" width="13.28515625" style="571" customWidth="1"/>
    <col min="9219" max="9220" width="26.5703125" style="571" customWidth="1"/>
    <col min="9221" max="9221" width="14.140625" style="571" customWidth="1"/>
    <col min="9222" max="9222" width="23.42578125" style="571" customWidth="1"/>
    <col min="9223" max="9223" width="13.28515625" style="571" customWidth="1"/>
    <col min="9224" max="9224" width="14.28515625" style="571" customWidth="1"/>
    <col min="9225" max="9225" width="13.28515625" style="571" customWidth="1"/>
    <col min="9226" max="9226" width="16.5703125" style="571" customWidth="1"/>
    <col min="9227" max="9227" width="13.28515625" style="571" customWidth="1"/>
    <col min="9228" max="9232" width="15.140625" style="571" customWidth="1"/>
    <col min="9233" max="9472" width="8" style="571"/>
    <col min="9473" max="9473" width="4.42578125" style="571" customWidth="1"/>
    <col min="9474" max="9474" width="13.28515625" style="571" customWidth="1"/>
    <col min="9475" max="9476" width="26.5703125" style="571" customWidth="1"/>
    <col min="9477" max="9477" width="14.140625" style="571" customWidth="1"/>
    <col min="9478" max="9478" width="23.42578125" style="571" customWidth="1"/>
    <col min="9479" max="9479" width="13.28515625" style="571" customWidth="1"/>
    <col min="9480" max="9480" width="14.28515625" style="571" customWidth="1"/>
    <col min="9481" max="9481" width="13.28515625" style="571" customWidth="1"/>
    <col min="9482" max="9482" width="16.5703125" style="571" customWidth="1"/>
    <col min="9483" max="9483" width="13.28515625" style="571" customWidth="1"/>
    <col min="9484" max="9488" width="15.140625" style="571" customWidth="1"/>
    <col min="9489" max="9728" width="8" style="571"/>
    <col min="9729" max="9729" width="4.42578125" style="571" customWidth="1"/>
    <col min="9730" max="9730" width="13.28515625" style="571" customWidth="1"/>
    <col min="9731" max="9732" width="26.5703125" style="571" customWidth="1"/>
    <col min="9733" max="9733" width="14.140625" style="571" customWidth="1"/>
    <col min="9734" max="9734" width="23.42578125" style="571" customWidth="1"/>
    <col min="9735" max="9735" width="13.28515625" style="571" customWidth="1"/>
    <col min="9736" max="9736" width="14.28515625" style="571" customWidth="1"/>
    <col min="9737" max="9737" width="13.28515625" style="571" customWidth="1"/>
    <col min="9738" max="9738" width="16.5703125" style="571" customWidth="1"/>
    <col min="9739" max="9739" width="13.28515625" style="571" customWidth="1"/>
    <col min="9740" max="9744" width="15.140625" style="571" customWidth="1"/>
    <col min="9745" max="9984" width="8" style="571"/>
    <col min="9985" max="9985" width="4.42578125" style="571" customWidth="1"/>
    <col min="9986" max="9986" width="13.28515625" style="571" customWidth="1"/>
    <col min="9987" max="9988" width="26.5703125" style="571" customWidth="1"/>
    <col min="9989" max="9989" width="14.140625" style="571" customWidth="1"/>
    <col min="9990" max="9990" width="23.42578125" style="571" customWidth="1"/>
    <col min="9991" max="9991" width="13.28515625" style="571" customWidth="1"/>
    <col min="9992" max="9992" width="14.28515625" style="571" customWidth="1"/>
    <col min="9993" max="9993" width="13.28515625" style="571" customWidth="1"/>
    <col min="9994" max="9994" width="16.5703125" style="571" customWidth="1"/>
    <col min="9995" max="9995" width="13.28515625" style="571" customWidth="1"/>
    <col min="9996" max="10000" width="15.140625" style="571" customWidth="1"/>
    <col min="10001" max="10240" width="8" style="571"/>
    <col min="10241" max="10241" width="4.42578125" style="571" customWidth="1"/>
    <col min="10242" max="10242" width="13.28515625" style="571" customWidth="1"/>
    <col min="10243" max="10244" width="26.5703125" style="571" customWidth="1"/>
    <col min="10245" max="10245" width="14.140625" style="571" customWidth="1"/>
    <col min="10246" max="10246" width="23.42578125" style="571" customWidth="1"/>
    <col min="10247" max="10247" width="13.28515625" style="571" customWidth="1"/>
    <col min="10248" max="10248" width="14.28515625" style="571" customWidth="1"/>
    <col min="10249" max="10249" width="13.28515625" style="571" customWidth="1"/>
    <col min="10250" max="10250" width="16.5703125" style="571" customWidth="1"/>
    <col min="10251" max="10251" width="13.28515625" style="571" customWidth="1"/>
    <col min="10252" max="10256" width="15.140625" style="571" customWidth="1"/>
    <col min="10257" max="10496" width="8" style="571"/>
    <col min="10497" max="10497" width="4.42578125" style="571" customWidth="1"/>
    <col min="10498" max="10498" width="13.28515625" style="571" customWidth="1"/>
    <col min="10499" max="10500" width="26.5703125" style="571" customWidth="1"/>
    <col min="10501" max="10501" width="14.140625" style="571" customWidth="1"/>
    <col min="10502" max="10502" width="23.42578125" style="571" customWidth="1"/>
    <col min="10503" max="10503" width="13.28515625" style="571" customWidth="1"/>
    <col min="10504" max="10504" width="14.28515625" style="571" customWidth="1"/>
    <col min="10505" max="10505" width="13.28515625" style="571" customWidth="1"/>
    <col min="10506" max="10506" width="16.5703125" style="571" customWidth="1"/>
    <col min="10507" max="10507" width="13.28515625" style="571" customWidth="1"/>
    <col min="10508" max="10512" width="15.140625" style="571" customWidth="1"/>
    <col min="10513" max="10752" width="8" style="571"/>
    <col min="10753" max="10753" width="4.42578125" style="571" customWidth="1"/>
    <col min="10754" max="10754" width="13.28515625" style="571" customWidth="1"/>
    <col min="10755" max="10756" width="26.5703125" style="571" customWidth="1"/>
    <col min="10757" max="10757" width="14.140625" style="571" customWidth="1"/>
    <col min="10758" max="10758" width="23.42578125" style="571" customWidth="1"/>
    <col min="10759" max="10759" width="13.28515625" style="571" customWidth="1"/>
    <col min="10760" max="10760" width="14.28515625" style="571" customWidth="1"/>
    <col min="10761" max="10761" width="13.28515625" style="571" customWidth="1"/>
    <col min="10762" max="10762" width="16.5703125" style="571" customWidth="1"/>
    <col min="10763" max="10763" width="13.28515625" style="571" customWidth="1"/>
    <col min="10764" max="10768" width="15.140625" style="571" customWidth="1"/>
    <col min="10769" max="11008" width="8" style="571"/>
    <col min="11009" max="11009" width="4.42578125" style="571" customWidth="1"/>
    <col min="11010" max="11010" width="13.28515625" style="571" customWidth="1"/>
    <col min="11011" max="11012" width="26.5703125" style="571" customWidth="1"/>
    <col min="11013" max="11013" width="14.140625" style="571" customWidth="1"/>
    <col min="11014" max="11014" width="23.42578125" style="571" customWidth="1"/>
    <col min="11015" max="11015" width="13.28515625" style="571" customWidth="1"/>
    <col min="11016" max="11016" width="14.28515625" style="571" customWidth="1"/>
    <col min="11017" max="11017" width="13.28515625" style="571" customWidth="1"/>
    <col min="11018" max="11018" width="16.5703125" style="571" customWidth="1"/>
    <col min="11019" max="11019" width="13.28515625" style="571" customWidth="1"/>
    <col min="11020" max="11024" width="15.140625" style="571" customWidth="1"/>
    <col min="11025" max="11264" width="8" style="571"/>
    <col min="11265" max="11265" width="4.42578125" style="571" customWidth="1"/>
    <col min="11266" max="11266" width="13.28515625" style="571" customWidth="1"/>
    <col min="11267" max="11268" width="26.5703125" style="571" customWidth="1"/>
    <col min="11269" max="11269" width="14.140625" style="571" customWidth="1"/>
    <col min="11270" max="11270" width="23.42578125" style="571" customWidth="1"/>
    <col min="11271" max="11271" width="13.28515625" style="571" customWidth="1"/>
    <col min="11272" max="11272" width="14.28515625" style="571" customWidth="1"/>
    <col min="11273" max="11273" width="13.28515625" style="571" customWidth="1"/>
    <col min="11274" max="11274" width="16.5703125" style="571" customWidth="1"/>
    <col min="11275" max="11275" width="13.28515625" style="571" customWidth="1"/>
    <col min="11276" max="11280" width="15.140625" style="571" customWidth="1"/>
    <col min="11281" max="11520" width="8" style="571"/>
    <col min="11521" max="11521" width="4.42578125" style="571" customWidth="1"/>
    <col min="11522" max="11522" width="13.28515625" style="571" customWidth="1"/>
    <col min="11523" max="11524" width="26.5703125" style="571" customWidth="1"/>
    <col min="11525" max="11525" width="14.140625" style="571" customWidth="1"/>
    <col min="11526" max="11526" width="23.42578125" style="571" customWidth="1"/>
    <col min="11527" max="11527" width="13.28515625" style="571" customWidth="1"/>
    <col min="11528" max="11528" width="14.28515625" style="571" customWidth="1"/>
    <col min="11529" max="11529" width="13.28515625" style="571" customWidth="1"/>
    <col min="11530" max="11530" width="16.5703125" style="571" customWidth="1"/>
    <col min="11531" max="11531" width="13.28515625" style="571" customWidth="1"/>
    <col min="11532" max="11536" width="15.140625" style="571" customWidth="1"/>
    <col min="11537" max="11776" width="8" style="571"/>
    <col min="11777" max="11777" width="4.42578125" style="571" customWidth="1"/>
    <col min="11778" max="11778" width="13.28515625" style="571" customWidth="1"/>
    <col min="11779" max="11780" width="26.5703125" style="571" customWidth="1"/>
    <col min="11781" max="11781" width="14.140625" style="571" customWidth="1"/>
    <col min="11782" max="11782" width="23.42578125" style="571" customWidth="1"/>
    <col min="11783" max="11783" width="13.28515625" style="571" customWidth="1"/>
    <col min="11784" max="11784" width="14.28515625" style="571" customWidth="1"/>
    <col min="11785" max="11785" width="13.28515625" style="571" customWidth="1"/>
    <col min="11786" max="11786" width="16.5703125" style="571" customWidth="1"/>
    <col min="11787" max="11787" width="13.28515625" style="571" customWidth="1"/>
    <col min="11788" max="11792" width="15.140625" style="571" customWidth="1"/>
    <col min="11793" max="12032" width="8" style="571"/>
    <col min="12033" max="12033" width="4.42578125" style="571" customWidth="1"/>
    <col min="12034" max="12034" width="13.28515625" style="571" customWidth="1"/>
    <col min="12035" max="12036" width="26.5703125" style="571" customWidth="1"/>
    <col min="12037" max="12037" width="14.140625" style="571" customWidth="1"/>
    <col min="12038" max="12038" width="23.42578125" style="571" customWidth="1"/>
    <col min="12039" max="12039" width="13.28515625" style="571" customWidth="1"/>
    <col min="12040" max="12040" width="14.28515625" style="571" customWidth="1"/>
    <col min="12041" max="12041" width="13.28515625" style="571" customWidth="1"/>
    <col min="12042" max="12042" width="16.5703125" style="571" customWidth="1"/>
    <col min="12043" max="12043" width="13.28515625" style="571" customWidth="1"/>
    <col min="12044" max="12048" width="15.140625" style="571" customWidth="1"/>
    <col min="12049" max="12288" width="8" style="571"/>
    <col min="12289" max="12289" width="4.42578125" style="571" customWidth="1"/>
    <col min="12290" max="12290" width="13.28515625" style="571" customWidth="1"/>
    <col min="12291" max="12292" width="26.5703125" style="571" customWidth="1"/>
    <col min="12293" max="12293" width="14.140625" style="571" customWidth="1"/>
    <col min="12294" max="12294" width="23.42578125" style="571" customWidth="1"/>
    <col min="12295" max="12295" width="13.28515625" style="571" customWidth="1"/>
    <col min="12296" max="12296" width="14.28515625" style="571" customWidth="1"/>
    <col min="12297" max="12297" width="13.28515625" style="571" customWidth="1"/>
    <col min="12298" max="12298" width="16.5703125" style="571" customWidth="1"/>
    <col min="12299" max="12299" width="13.28515625" style="571" customWidth="1"/>
    <col min="12300" max="12304" width="15.140625" style="571" customWidth="1"/>
    <col min="12305" max="12544" width="8" style="571"/>
    <col min="12545" max="12545" width="4.42578125" style="571" customWidth="1"/>
    <col min="12546" max="12546" width="13.28515625" style="571" customWidth="1"/>
    <col min="12547" max="12548" width="26.5703125" style="571" customWidth="1"/>
    <col min="12549" max="12549" width="14.140625" style="571" customWidth="1"/>
    <col min="12550" max="12550" width="23.42578125" style="571" customWidth="1"/>
    <col min="12551" max="12551" width="13.28515625" style="571" customWidth="1"/>
    <col min="12552" max="12552" width="14.28515625" style="571" customWidth="1"/>
    <col min="12553" max="12553" width="13.28515625" style="571" customWidth="1"/>
    <col min="12554" max="12554" width="16.5703125" style="571" customWidth="1"/>
    <col min="12555" max="12555" width="13.28515625" style="571" customWidth="1"/>
    <col min="12556" max="12560" width="15.140625" style="571" customWidth="1"/>
    <col min="12561" max="12800" width="8" style="571"/>
    <col min="12801" max="12801" width="4.42578125" style="571" customWidth="1"/>
    <col min="12802" max="12802" width="13.28515625" style="571" customWidth="1"/>
    <col min="12803" max="12804" width="26.5703125" style="571" customWidth="1"/>
    <col min="12805" max="12805" width="14.140625" style="571" customWidth="1"/>
    <col min="12806" max="12806" width="23.42578125" style="571" customWidth="1"/>
    <col min="12807" max="12807" width="13.28515625" style="571" customWidth="1"/>
    <col min="12808" max="12808" width="14.28515625" style="571" customWidth="1"/>
    <col min="12809" max="12809" width="13.28515625" style="571" customWidth="1"/>
    <col min="12810" max="12810" width="16.5703125" style="571" customWidth="1"/>
    <col min="12811" max="12811" width="13.28515625" style="571" customWidth="1"/>
    <col min="12812" max="12816" width="15.140625" style="571" customWidth="1"/>
    <col min="12817" max="13056" width="8" style="571"/>
    <col min="13057" max="13057" width="4.42578125" style="571" customWidth="1"/>
    <col min="13058" max="13058" width="13.28515625" style="571" customWidth="1"/>
    <col min="13059" max="13060" width="26.5703125" style="571" customWidth="1"/>
    <col min="13061" max="13061" width="14.140625" style="571" customWidth="1"/>
    <col min="13062" max="13062" width="23.42578125" style="571" customWidth="1"/>
    <col min="13063" max="13063" width="13.28515625" style="571" customWidth="1"/>
    <col min="13064" max="13064" width="14.28515625" style="571" customWidth="1"/>
    <col min="13065" max="13065" width="13.28515625" style="571" customWidth="1"/>
    <col min="13066" max="13066" width="16.5703125" style="571" customWidth="1"/>
    <col min="13067" max="13067" width="13.28515625" style="571" customWidth="1"/>
    <col min="13068" max="13072" width="15.140625" style="571" customWidth="1"/>
    <col min="13073" max="13312" width="8" style="571"/>
    <col min="13313" max="13313" width="4.42578125" style="571" customWidth="1"/>
    <col min="13314" max="13314" width="13.28515625" style="571" customWidth="1"/>
    <col min="13315" max="13316" width="26.5703125" style="571" customWidth="1"/>
    <col min="13317" max="13317" width="14.140625" style="571" customWidth="1"/>
    <col min="13318" max="13318" width="23.42578125" style="571" customWidth="1"/>
    <col min="13319" max="13319" width="13.28515625" style="571" customWidth="1"/>
    <col min="13320" max="13320" width="14.28515625" style="571" customWidth="1"/>
    <col min="13321" max="13321" width="13.28515625" style="571" customWidth="1"/>
    <col min="13322" max="13322" width="16.5703125" style="571" customWidth="1"/>
    <col min="13323" max="13323" width="13.28515625" style="571" customWidth="1"/>
    <col min="13324" max="13328" width="15.140625" style="571" customWidth="1"/>
    <col min="13329" max="13568" width="8" style="571"/>
    <col min="13569" max="13569" width="4.42578125" style="571" customWidth="1"/>
    <col min="13570" max="13570" width="13.28515625" style="571" customWidth="1"/>
    <col min="13571" max="13572" width="26.5703125" style="571" customWidth="1"/>
    <col min="13573" max="13573" width="14.140625" style="571" customWidth="1"/>
    <col min="13574" max="13574" width="23.42578125" style="571" customWidth="1"/>
    <col min="13575" max="13575" width="13.28515625" style="571" customWidth="1"/>
    <col min="13576" max="13576" width="14.28515625" style="571" customWidth="1"/>
    <col min="13577" max="13577" width="13.28515625" style="571" customWidth="1"/>
    <col min="13578" max="13578" width="16.5703125" style="571" customWidth="1"/>
    <col min="13579" max="13579" width="13.28515625" style="571" customWidth="1"/>
    <col min="13580" max="13584" width="15.140625" style="571" customWidth="1"/>
    <col min="13585" max="13824" width="8" style="571"/>
    <col min="13825" max="13825" width="4.42578125" style="571" customWidth="1"/>
    <col min="13826" max="13826" width="13.28515625" style="571" customWidth="1"/>
    <col min="13827" max="13828" width="26.5703125" style="571" customWidth="1"/>
    <col min="13829" max="13829" width="14.140625" style="571" customWidth="1"/>
    <col min="13830" max="13830" width="23.42578125" style="571" customWidth="1"/>
    <col min="13831" max="13831" width="13.28515625" style="571" customWidth="1"/>
    <col min="13832" max="13832" width="14.28515625" style="571" customWidth="1"/>
    <col min="13833" max="13833" width="13.28515625" style="571" customWidth="1"/>
    <col min="13834" max="13834" width="16.5703125" style="571" customWidth="1"/>
    <col min="13835" max="13835" width="13.28515625" style="571" customWidth="1"/>
    <col min="13836" max="13840" width="15.140625" style="571" customWidth="1"/>
    <col min="13841" max="14080" width="8" style="571"/>
    <col min="14081" max="14081" width="4.42578125" style="571" customWidth="1"/>
    <col min="14082" max="14082" width="13.28515625" style="571" customWidth="1"/>
    <col min="14083" max="14084" width="26.5703125" style="571" customWidth="1"/>
    <col min="14085" max="14085" width="14.140625" style="571" customWidth="1"/>
    <col min="14086" max="14086" width="23.42578125" style="571" customWidth="1"/>
    <col min="14087" max="14087" width="13.28515625" style="571" customWidth="1"/>
    <col min="14088" max="14088" width="14.28515625" style="571" customWidth="1"/>
    <col min="14089" max="14089" width="13.28515625" style="571" customWidth="1"/>
    <col min="14090" max="14090" width="16.5703125" style="571" customWidth="1"/>
    <col min="14091" max="14091" width="13.28515625" style="571" customWidth="1"/>
    <col min="14092" max="14096" width="15.140625" style="571" customWidth="1"/>
    <col min="14097" max="14336" width="8" style="571"/>
    <col min="14337" max="14337" width="4.42578125" style="571" customWidth="1"/>
    <col min="14338" max="14338" width="13.28515625" style="571" customWidth="1"/>
    <col min="14339" max="14340" width="26.5703125" style="571" customWidth="1"/>
    <col min="14341" max="14341" width="14.140625" style="571" customWidth="1"/>
    <col min="14342" max="14342" width="23.42578125" style="571" customWidth="1"/>
    <col min="14343" max="14343" width="13.28515625" style="571" customWidth="1"/>
    <col min="14344" max="14344" width="14.28515625" style="571" customWidth="1"/>
    <col min="14345" max="14345" width="13.28515625" style="571" customWidth="1"/>
    <col min="14346" max="14346" width="16.5703125" style="571" customWidth="1"/>
    <col min="14347" max="14347" width="13.28515625" style="571" customWidth="1"/>
    <col min="14348" max="14352" width="15.140625" style="571" customWidth="1"/>
    <col min="14353" max="14592" width="8" style="571"/>
    <col min="14593" max="14593" width="4.42578125" style="571" customWidth="1"/>
    <col min="14594" max="14594" width="13.28515625" style="571" customWidth="1"/>
    <col min="14595" max="14596" width="26.5703125" style="571" customWidth="1"/>
    <col min="14597" max="14597" width="14.140625" style="571" customWidth="1"/>
    <col min="14598" max="14598" width="23.42578125" style="571" customWidth="1"/>
    <col min="14599" max="14599" width="13.28515625" style="571" customWidth="1"/>
    <col min="14600" max="14600" width="14.28515625" style="571" customWidth="1"/>
    <col min="14601" max="14601" width="13.28515625" style="571" customWidth="1"/>
    <col min="14602" max="14602" width="16.5703125" style="571" customWidth="1"/>
    <col min="14603" max="14603" width="13.28515625" style="571" customWidth="1"/>
    <col min="14604" max="14608" width="15.140625" style="571" customWidth="1"/>
    <col min="14609" max="14848" width="8" style="571"/>
    <col min="14849" max="14849" width="4.42578125" style="571" customWidth="1"/>
    <col min="14850" max="14850" width="13.28515625" style="571" customWidth="1"/>
    <col min="14851" max="14852" width="26.5703125" style="571" customWidth="1"/>
    <col min="14853" max="14853" width="14.140625" style="571" customWidth="1"/>
    <col min="14854" max="14854" width="23.42578125" style="571" customWidth="1"/>
    <col min="14855" max="14855" width="13.28515625" style="571" customWidth="1"/>
    <col min="14856" max="14856" width="14.28515625" style="571" customWidth="1"/>
    <col min="14857" max="14857" width="13.28515625" style="571" customWidth="1"/>
    <col min="14858" max="14858" width="16.5703125" style="571" customWidth="1"/>
    <col min="14859" max="14859" width="13.28515625" style="571" customWidth="1"/>
    <col min="14860" max="14864" width="15.140625" style="571" customWidth="1"/>
    <col min="14865" max="15104" width="8" style="571"/>
    <col min="15105" max="15105" width="4.42578125" style="571" customWidth="1"/>
    <col min="15106" max="15106" width="13.28515625" style="571" customWidth="1"/>
    <col min="15107" max="15108" width="26.5703125" style="571" customWidth="1"/>
    <col min="15109" max="15109" width="14.140625" style="571" customWidth="1"/>
    <col min="15110" max="15110" width="23.42578125" style="571" customWidth="1"/>
    <col min="15111" max="15111" width="13.28515625" style="571" customWidth="1"/>
    <col min="15112" max="15112" width="14.28515625" style="571" customWidth="1"/>
    <col min="15113" max="15113" width="13.28515625" style="571" customWidth="1"/>
    <col min="15114" max="15114" width="16.5703125" style="571" customWidth="1"/>
    <col min="15115" max="15115" width="13.28515625" style="571" customWidth="1"/>
    <col min="15116" max="15120" width="15.140625" style="571" customWidth="1"/>
    <col min="15121" max="15360" width="8" style="571"/>
    <col min="15361" max="15361" width="4.42578125" style="571" customWidth="1"/>
    <col min="15362" max="15362" width="13.28515625" style="571" customWidth="1"/>
    <col min="15363" max="15364" width="26.5703125" style="571" customWidth="1"/>
    <col min="15365" max="15365" width="14.140625" style="571" customWidth="1"/>
    <col min="15366" max="15366" width="23.42578125" style="571" customWidth="1"/>
    <col min="15367" max="15367" width="13.28515625" style="571" customWidth="1"/>
    <col min="15368" max="15368" width="14.28515625" style="571" customWidth="1"/>
    <col min="15369" max="15369" width="13.28515625" style="571" customWidth="1"/>
    <col min="15370" max="15370" width="16.5703125" style="571" customWidth="1"/>
    <col min="15371" max="15371" width="13.28515625" style="571" customWidth="1"/>
    <col min="15372" max="15376" width="15.140625" style="571" customWidth="1"/>
    <col min="15377" max="15616" width="8" style="571"/>
    <col min="15617" max="15617" width="4.42578125" style="571" customWidth="1"/>
    <col min="15618" max="15618" width="13.28515625" style="571" customWidth="1"/>
    <col min="15619" max="15620" width="26.5703125" style="571" customWidth="1"/>
    <col min="15621" max="15621" width="14.140625" style="571" customWidth="1"/>
    <col min="15622" max="15622" width="23.42578125" style="571" customWidth="1"/>
    <col min="15623" max="15623" width="13.28515625" style="571" customWidth="1"/>
    <col min="15624" max="15624" width="14.28515625" style="571" customWidth="1"/>
    <col min="15625" max="15625" width="13.28515625" style="571" customWidth="1"/>
    <col min="15626" max="15626" width="16.5703125" style="571" customWidth="1"/>
    <col min="15627" max="15627" width="13.28515625" style="571" customWidth="1"/>
    <col min="15628" max="15632" width="15.140625" style="571" customWidth="1"/>
    <col min="15633" max="15872" width="8" style="571"/>
    <col min="15873" max="15873" width="4.42578125" style="571" customWidth="1"/>
    <col min="15874" max="15874" width="13.28515625" style="571" customWidth="1"/>
    <col min="15875" max="15876" width="26.5703125" style="571" customWidth="1"/>
    <col min="15877" max="15877" width="14.140625" style="571" customWidth="1"/>
    <col min="15878" max="15878" width="23.42578125" style="571" customWidth="1"/>
    <col min="15879" max="15879" width="13.28515625" style="571" customWidth="1"/>
    <col min="15880" max="15880" width="14.28515625" style="571" customWidth="1"/>
    <col min="15881" max="15881" width="13.28515625" style="571" customWidth="1"/>
    <col min="15882" max="15882" width="16.5703125" style="571" customWidth="1"/>
    <col min="15883" max="15883" width="13.28515625" style="571" customWidth="1"/>
    <col min="15884" max="15888" width="15.140625" style="571" customWidth="1"/>
    <col min="15889" max="16128" width="8" style="571"/>
    <col min="16129" max="16129" width="4.42578125" style="571" customWidth="1"/>
    <col min="16130" max="16130" width="13.28515625" style="571" customWidth="1"/>
    <col min="16131" max="16132" width="26.5703125" style="571" customWidth="1"/>
    <col min="16133" max="16133" width="14.140625" style="571" customWidth="1"/>
    <col min="16134" max="16134" width="23.42578125" style="571" customWidth="1"/>
    <col min="16135" max="16135" width="13.28515625" style="571" customWidth="1"/>
    <col min="16136" max="16136" width="14.28515625" style="571" customWidth="1"/>
    <col min="16137" max="16137" width="13.28515625" style="571" customWidth="1"/>
    <col min="16138" max="16138" width="16.5703125" style="571" customWidth="1"/>
    <col min="16139" max="16139" width="13.28515625" style="571" customWidth="1"/>
    <col min="16140" max="16144" width="15.140625" style="571" customWidth="1"/>
    <col min="16145" max="16384" width="8" style="571"/>
  </cols>
  <sheetData>
    <row r="1" spans="1:256" ht="42" customHeight="1">
      <c r="A1" s="673" t="s">
        <v>632</v>
      </c>
      <c r="B1" s="673" t="s">
        <v>632</v>
      </c>
      <c r="C1" s="75"/>
      <c r="D1" s="76"/>
      <c r="E1" s="76"/>
      <c r="F1" s="1371"/>
      <c r="G1" s="1371"/>
      <c r="H1" s="1075"/>
      <c r="I1" s="1075"/>
      <c r="J1" s="596"/>
      <c r="K1" s="596"/>
      <c r="L1" s="596"/>
      <c r="M1" s="1075" t="s">
        <v>613</v>
      </c>
      <c r="N1" s="1075"/>
      <c r="O1" s="1075"/>
      <c r="P1" s="1075"/>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row>
    <row r="2" spans="1:256" ht="15.75">
      <c r="A2" s="673" t="s">
        <v>668</v>
      </c>
      <c r="B2" s="673" t="s">
        <v>668</v>
      </c>
      <c r="C2" s="716"/>
      <c r="D2" s="716"/>
      <c r="E2" s="716"/>
      <c r="F2" s="716"/>
      <c r="G2" s="716"/>
      <c r="H2" s="716"/>
      <c r="I2" s="71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row>
    <row r="3" spans="1:256" ht="15">
      <c r="A3" s="398"/>
      <c r="B3" s="398"/>
      <c r="C3" s="398"/>
      <c r="D3" s="398"/>
      <c r="E3" s="398"/>
      <c r="F3" s="398"/>
      <c r="G3" s="398"/>
      <c r="H3" s="398"/>
      <c r="I3" s="398"/>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c r="HC3" s="76"/>
      <c r="HD3" s="76"/>
      <c r="HE3" s="76"/>
      <c r="HF3" s="76"/>
      <c r="HG3" s="76"/>
      <c r="HH3" s="76"/>
      <c r="HI3" s="76"/>
      <c r="HJ3" s="76"/>
      <c r="HK3" s="76"/>
      <c r="HL3" s="76"/>
      <c r="HM3" s="76"/>
      <c r="HN3" s="76"/>
      <c r="HO3" s="76"/>
      <c r="HP3" s="76"/>
      <c r="HQ3" s="76"/>
      <c r="HR3" s="76"/>
      <c r="HS3" s="76"/>
      <c r="HT3" s="76"/>
      <c r="HU3" s="76"/>
      <c r="HV3" s="76"/>
      <c r="HW3" s="76"/>
      <c r="HX3" s="76"/>
      <c r="HY3" s="76"/>
      <c r="HZ3" s="76"/>
      <c r="IA3" s="76"/>
      <c r="IB3" s="76"/>
      <c r="IC3" s="76"/>
      <c r="ID3" s="76"/>
      <c r="IE3" s="76"/>
      <c r="IF3" s="76"/>
      <c r="IG3" s="76"/>
      <c r="IH3" s="76"/>
      <c r="II3" s="76"/>
      <c r="IJ3" s="76"/>
      <c r="IK3" s="76"/>
      <c r="IL3" s="76"/>
      <c r="IM3" s="76"/>
      <c r="IN3" s="76"/>
      <c r="IO3" s="76"/>
      <c r="IP3" s="76"/>
      <c r="IQ3" s="76"/>
      <c r="IR3" s="76"/>
      <c r="IS3" s="76"/>
      <c r="IT3" s="76"/>
      <c r="IU3" s="76"/>
      <c r="IV3" s="76"/>
    </row>
    <row r="4" spans="1:256" ht="18.75">
      <c r="A4" s="1072" t="s">
        <v>74</v>
      </c>
      <c r="B4" s="1072"/>
      <c r="C4" s="1072"/>
      <c r="D4" s="1072"/>
      <c r="E4" s="1072"/>
      <c r="F4" s="1072"/>
      <c r="G4" s="1072"/>
      <c r="H4" s="1072"/>
      <c r="I4" s="1072"/>
      <c r="J4" s="1072"/>
      <c r="K4" s="1072"/>
      <c r="L4" s="1072"/>
      <c r="M4" s="1072"/>
      <c r="N4" s="1072"/>
      <c r="O4" s="1072"/>
      <c r="P4" s="1072"/>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76"/>
      <c r="IV4" s="76"/>
    </row>
    <row r="5" spans="1:256" ht="18.75">
      <c r="A5" s="1072" t="s">
        <v>568</v>
      </c>
      <c r="B5" s="1072"/>
      <c r="C5" s="1072"/>
      <c r="D5" s="1072"/>
      <c r="E5" s="1072"/>
      <c r="F5" s="1072"/>
      <c r="G5" s="1072"/>
      <c r="H5" s="1072"/>
      <c r="I5" s="1072"/>
      <c r="J5" s="1072"/>
      <c r="K5" s="1072"/>
      <c r="L5" s="1072"/>
      <c r="M5" s="1072"/>
      <c r="N5" s="1072"/>
      <c r="O5" s="1072"/>
      <c r="P5" s="1072"/>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76"/>
      <c r="IV5" s="76"/>
    </row>
    <row r="7" spans="1:256" ht="18.75" customHeight="1">
      <c r="A7" s="1372" t="s">
        <v>543</v>
      </c>
      <c r="B7" s="1372"/>
      <c r="C7" s="1372"/>
      <c r="D7" s="1372"/>
      <c r="E7" s="1372"/>
      <c r="F7" s="1372"/>
      <c r="G7" s="1372"/>
      <c r="H7" s="1372"/>
      <c r="I7" s="1372"/>
      <c r="J7" s="1372"/>
      <c r="K7" s="1372"/>
      <c r="L7" s="1372"/>
      <c r="M7" s="1372"/>
      <c r="N7" s="1372"/>
      <c r="O7" s="1372"/>
      <c r="P7" s="1372"/>
      <c r="Q7" s="598"/>
      <c r="R7" s="598"/>
      <c r="S7" s="598"/>
      <c r="T7" s="598"/>
      <c r="U7" s="598"/>
      <c r="V7" s="598"/>
      <c r="W7" s="598"/>
      <c r="X7" s="598"/>
      <c r="Y7" s="598"/>
      <c r="Z7" s="598"/>
      <c r="AA7" s="598"/>
      <c r="AB7" s="598"/>
      <c r="AC7" s="598"/>
      <c r="AD7" s="598"/>
      <c r="AE7" s="598"/>
      <c r="AF7" s="598"/>
      <c r="AG7" s="598"/>
      <c r="AH7" s="598"/>
      <c r="AI7" s="598"/>
      <c r="AJ7" s="598"/>
      <c r="AK7" s="598"/>
      <c r="AL7" s="598"/>
      <c r="AM7" s="598"/>
      <c r="AN7" s="598"/>
      <c r="AO7" s="598"/>
      <c r="AP7" s="598"/>
      <c r="AQ7" s="598"/>
      <c r="AR7" s="598"/>
      <c r="AS7" s="598"/>
      <c r="AT7" s="598"/>
      <c r="AU7" s="598"/>
      <c r="AV7" s="598"/>
      <c r="AW7" s="598"/>
      <c r="AX7" s="598"/>
      <c r="AY7" s="598"/>
      <c r="AZ7" s="598"/>
      <c r="BA7" s="598"/>
      <c r="BB7" s="598"/>
      <c r="BC7" s="598"/>
      <c r="BD7" s="598"/>
      <c r="BE7" s="598"/>
      <c r="BF7" s="598"/>
      <c r="BG7" s="598"/>
      <c r="BH7" s="598"/>
      <c r="BI7" s="598"/>
      <c r="BJ7" s="598"/>
      <c r="BK7" s="598"/>
      <c r="BL7" s="598"/>
      <c r="BM7" s="598"/>
      <c r="BN7" s="598"/>
      <c r="BO7" s="598"/>
      <c r="BP7" s="598"/>
      <c r="BQ7" s="598"/>
      <c r="BR7" s="598"/>
      <c r="BS7" s="598"/>
      <c r="BT7" s="598"/>
      <c r="BU7" s="598"/>
      <c r="BV7" s="598"/>
      <c r="BW7" s="598"/>
      <c r="BX7" s="598"/>
      <c r="BY7" s="598"/>
      <c r="BZ7" s="598"/>
      <c r="CA7" s="598"/>
      <c r="CB7" s="598"/>
      <c r="CC7" s="598"/>
      <c r="CD7" s="598"/>
      <c r="CE7" s="598"/>
      <c r="CF7" s="598"/>
      <c r="CG7" s="598"/>
      <c r="CH7" s="598"/>
      <c r="CI7" s="598"/>
      <c r="CJ7" s="598"/>
      <c r="CK7" s="598"/>
      <c r="CL7" s="598"/>
      <c r="CM7" s="598"/>
      <c r="CN7" s="598"/>
      <c r="CO7" s="598"/>
      <c r="CP7" s="598"/>
      <c r="CQ7" s="598"/>
      <c r="CR7" s="598"/>
      <c r="CS7" s="598"/>
      <c r="CT7" s="598"/>
      <c r="CU7" s="598"/>
      <c r="CV7" s="598"/>
      <c r="CW7" s="598"/>
      <c r="CX7" s="598"/>
      <c r="CY7" s="598"/>
      <c r="CZ7" s="598"/>
      <c r="DA7" s="598"/>
      <c r="DB7" s="598"/>
      <c r="DC7" s="598"/>
      <c r="DD7" s="598"/>
      <c r="DE7" s="598"/>
      <c r="DF7" s="598"/>
      <c r="DG7" s="598"/>
      <c r="DH7" s="598"/>
      <c r="DI7" s="598"/>
      <c r="DJ7" s="598"/>
      <c r="DK7" s="598"/>
      <c r="DL7" s="598"/>
      <c r="DM7" s="598"/>
      <c r="DN7" s="598"/>
      <c r="DO7" s="598"/>
      <c r="DP7" s="598"/>
      <c r="DQ7" s="598"/>
      <c r="DR7" s="598"/>
      <c r="DS7" s="598"/>
      <c r="DT7" s="598"/>
      <c r="DU7" s="598"/>
      <c r="DV7" s="598"/>
      <c r="DW7" s="598"/>
      <c r="DX7" s="598"/>
      <c r="DY7" s="598"/>
      <c r="DZ7" s="598"/>
      <c r="EA7" s="598"/>
      <c r="EB7" s="598"/>
      <c r="EC7" s="598"/>
      <c r="ED7" s="598"/>
      <c r="EE7" s="598"/>
      <c r="EF7" s="598"/>
      <c r="EG7" s="598"/>
      <c r="EH7" s="598"/>
      <c r="EI7" s="598"/>
      <c r="EJ7" s="598"/>
      <c r="EK7" s="598"/>
      <c r="EL7" s="598"/>
      <c r="EM7" s="598"/>
      <c r="EN7" s="598"/>
      <c r="EO7" s="598"/>
      <c r="EP7" s="598"/>
      <c r="EQ7" s="598"/>
      <c r="ER7" s="598"/>
      <c r="ES7" s="598"/>
      <c r="ET7" s="598"/>
      <c r="EU7" s="598"/>
      <c r="EV7" s="598"/>
      <c r="EW7" s="598"/>
      <c r="EX7" s="598"/>
      <c r="EY7" s="598"/>
      <c r="EZ7" s="598"/>
      <c r="FA7" s="598"/>
      <c r="FB7" s="598"/>
      <c r="FC7" s="598"/>
      <c r="FD7" s="598"/>
      <c r="FE7" s="598"/>
      <c r="FF7" s="598"/>
      <c r="FG7" s="598"/>
      <c r="FH7" s="598"/>
      <c r="FI7" s="598"/>
      <c r="FJ7" s="598"/>
      <c r="FK7" s="598"/>
      <c r="FL7" s="598"/>
      <c r="FM7" s="598"/>
      <c r="FN7" s="598"/>
      <c r="FO7" s="598"/>
      <c r="FP7" s="598"/>
      <c r="FQ7" s="598"/>
      <c r="FR7" s="598"/>
      <c r="FS7" s="598"/>
      <c r="FT7" s="598"/>
      <c r="FU7" s="598"/>
      <c r="FV7" s="598"/>
      <c r="FW7" s="598"/>
      <c r="FX7" s="598"/>
      <c r="FY7" s="598"/>
      <c r="FZ7" s="598"/>
      <c r="GA7" s="598"/>
      <c r="GB7" s="598"/>
      <c r="GC7" s="598"/>
      <c r="GD7" s="598"/>
      <c r="GE7" s="598"/>
      <c r="GF7" s="598"/>
      <c r="GG7" s="598"/>
      <c r="GH7" s="598"/>
      <c r="GI7" s="598"/>
      <c r="GJ7" s="598"/>
      <c r="GK7" s="598"/>
      <c r="GL7" s="598"/>
      <c r="GM7" s="598"/>
      <c r="GN7" s="598"/>
      <c r="GO7" s="598"/>
      <c r="GP7" s="598"/>
      <c r="GQ7" s="598"/>
      <c r="GR7" s="598"/>
      <c r="GS7" s="598"/>
      <c r="GT7" s="598"/>
      <c r="GU7" s="598"/>
      <c r="GV7" s="598"/>
      <c r="GW7" s="598"/>
      <c r="GX7" s="598"/>
      <c r="GY7" s="598"/>
      <c r="GZ7" s="598"/>
      <c r="HA7" s="598"/>
      <c r="HB7" s="598"/>
      <c r="HC7" s="598"/>
      <c r="HD7" s="598"/>
      <c r="HE7" s="598"/>
      <c r="HF7" s="598"/>
      <c r="HG7" s="598"/>
      <c r="HH7" s="598"/>
      <c r="HI7" s="598"/>
      <c r="HJ7" s="598"/>
      <c r="HK7" s="598"/>
      <c r="HL7" s="598"/>
      <c r="HM7" s="598"/>
      <c r="HN7" s="598"/>
      <c r="HO7" s="598"/>
      <c r="HP7" s="598"/>
      <c r="HQ7" s="598"/>
      <c r="HR7" s="598"/>
      <c r="HS7" s="598"/>
      <c r="HT7" s="598"/>
      <c r="HU7" s="598"/>
      <c r="HV7" s="598"/>
      <c r="HW7" s="598"/>
      <c r="HX7" s="598"/>
      <c r="HY7" s="598"/>
      <c r="HZ7" s="598"/>
      <c r="IA7" s="598"/>
      <c r="IB7" s="598"/>
      <c r="IC7" s="598"/>
      <c r="ID7" s="598"/>
      <c r="IE7" s="598"/>
      <c r="IF7" s="598"/>
      <c r="IG7" s="598"/>
      <c r="IH7" s="598"/>
      <c r="II7" s="598"/>
      <c r="IJ7" s="598"/>
      <c r="IK7" s="598"/>
      <c r="IL7" s="598"/>
      <c r="IM7" s="598"/>
      <c r="IN7" s="598"/>
      <c r="IO7" s="598"/>
      <c r="IP7" s="598"/>
      <c r="IQ7" s="598"/>
      <c r="IR7" s="598"/>
      <c r="IS7" s="598"/>
      <c r="IT7" s="598"/>
      <c r="IU7" s="598"/>
      <c r="IV7" s="598"/>
    </row>
    <row r="8" spans="1:256" ht="15.75" customHeight="1">
      <c r="A8" s="597"/>
      <c r="B8" s="597"/>
      <c r="C8" s="597"/>
      <c r="D8" s="597"/>
      <c r="E8" s="597"/>
      <c r="F8" s="597"/>
      <c r="G8" s="597"/>
      <c r="H8" s="597"/>
      <c r="I8" s="597"/>
      <c r="J8" s="597"/>
      <c r="K8" s="597"/>
      <c r="L8" s="597"/>
      <c r="M8" s="597"/>
      <c r="N8" s="597"/>
      <c r="O8" s="597"/>
      <c r="P8" s="599" t="s">
        <v>335</v>
      </c>
      <c r="Q8" s="598"/>
      <c r="R8" s="598"/>
      <c r="S8" s="598"/>
      <c r="T8" s="598"/>
      <c r="U8" s="598"/>
      <c r="V8" s="598"/>
      <c r="W8" s="598"/>
      <c r="X8" s="598"/>
      <c r="Y8" s="598"/>
      <c r="Z8" s="598"/>
      <c r="AA8" s="598"/>
      <c r="AB8" s="598"/>
      <c r="AC8" s="598"/>
      <c r="AD8" s="598"/>
      <c r="AE8" s="598"/>
      <c r="AF8" s="598"/>
      <c r="AG8" s="598"/>
      <c r="AH8" s="598"/>
      <c r="AI8" s="598"/>
      <c r="AJ8" s="598"/>
      <c r="AK8" s="598"/>
      <c r="AL8" s="598"/>
      <c r="AM8" s="598"/>
      <c r="AN8" s="598"/>
      <c r="AO8" s="598"/>
      <c r="AP8" s="598"/>
      <c r="AQ8" s="598"/>
      <c r="AR8" s="598"/>
      <c r="AS8" s="598"/>
      <c r="AT8" s="598"/>
      <c r="AU8" s="598"/>
      <c r="AV8" s="598"/>
      <c r="AW8" s="598"/>
      <c r="AX8" s="598"/>
      <c r="AY8" s="598"/>
      <c r="AZ8" s="598"/>
      <c r="BA8" s="598"/>
      <c r="BB8" s="598"/>
      <c r="BC8" s="598"/>
      <c r="BD8" s="598"/>
      <c r="BE8" s="598"/>
      <c r="BF8" s="598"/>
      <c r="BG8" s="598"/>
      <c r="BH8" s="598"/>
      <c r="BI8" s="598"/>
      <c r="BJ8" s="598"/>
      <c r="BK8" s="598"/>
      <c r="BL8" s="598"/>
      <c r="BM8" s="598"/>
      <c r="BN8" s="598"/>
      <c r="BO8" s="598"/>
      <c r="BP8" s="598"/>
      <c r="BQ8" s="598"/>
      <c r="BR8" s="598"/>
      <c r="BS8" s="598"/>
      <c r="BT8" s="598"/>
      <c r="BU8" s="598"/>
      <c r="BV8" s="598"/>
      <c r="BW8" s="598"/>
      <c r="BX8" s="598"/>
      <c r="BY8" s="598"/>
      <c r="BZ8" s="598"/>
      <c r="CA8" s="598"/>
      <c r="CB8" s="598"/>
      <c r="CC8" s="598"/>
      <c r="CD8" s="598"/>
      <c r="CE8" s="598"/>
      <c r="CF8" s="598"/>
      <c r="CG8" s="598"/>
      <c r="CH8" s="598"/>
      <c r="CI8" s="598"/>
      <c r="CJ8" s="598"/>
      <c r="CK8" s="598"/>
      <c r="CL8" s="598"/>
      <c r="CM8" s="598"/>
      <c r="CN8" s="598"/>
      <c r="CO8" s="598"/>
      <c r="CP8" s="598"/>
      <c r="CQ8" s="598"/>
      <c r="CR8" s="598"/>
      <c r="CS8" s="598"/>
      <c r="CT8" s="598"/>
      <c r="CU8" s="598"/>
      <c r="CV8" s="598"/>
      <c r="CW8" s="598"/>
      <c r="CX8" s="598"/>
      <c r="CY8" s="598"/>
      <c r="CZ8" s="598"/>
      <c r="DA8" s="598"/>
      <c r="DB8" s="598"/>
      <c r="DC8" s="598"/>
      <c r="DD8" s="598"/>
      <c r="DE8" s="598"/>
      <c r="DF8" s="598"/>
      <c r="DG8" s="598"/>
      <c r="DH8" s="598"/>
      <c r="DI8" s="598"/>
      <c r="DJ8" s="598"/>
      <c r="DK8" s="598"/>
      <c r="DL8" s="598"/>
      <c r="DM8" s="598"/>
      <c r="DN8" s="598"/>
      <c r="DO8" s="598"/>
      <c r="DP8" s="598"/>
      <c r="DQ8" s="598"/>
      <c r="DR8" s="598"/>
      <c r="DS8" s="598"/>
      <c r="DT8" s="598"/>
      <c r="DU8" s="598"/>
      <c r="DV8" s="598"/>
      <c r="DW8" s="598"/>
      <c r="DX8" s="598"/>
      <c r="DY8" s="598"/>
      <c r="DZ8" s="598"/>
      <c r="EA8" s="598"/>
      <c r="EB8" s="598"/>
      <c r="EC8" s="598"/>
      <c r="ED8" s="598"/>
      <c r="EE8" s="598"/>
      <c r="EF8" s="598"/>
      <c r="EG8" s="598"/>
      <c r="EH8" s="598"/>
      <c r="EI8" s="598"/>
      <c r="EJ8" s="598"/>
      <c r="EK8" s="598"/>
      <c r="EL8" s="598"/>
      <c r="EM8" s="598"/>
      <c r="EN8" s="598"/>
      <c r="EO8" s="598"/>
      <c r="EP8" s="598"/>
      <c r="EQ8" s="598"/>
      <c r="ER8" s="598"/>
      <c r="ES8" s="598"/>
      <c r="ET8" s="598"/>
      <c r="EU8" s="598"/>
      <c r="EV8" s="598"/>
      <c r="EW8" s="598"/>
      <c r="EX8" s="598"/>
      <c r="EY8" s="598"/>
      <c r="EZ8" s="598"/>
      <c r="FA8" s="598"/>
      <c r="FB8" s="598"/>
      <c r="FC8" s="598"/>
      <c r="FD8" s="598"/>
      <c r="FE8" s="598"/>
      <c r="FF8" s="598"/>
      <c r="FG8" s="598"/>
      <c r="FH8" s="598"/>
      <c r="FI8" s="598"/>
      <c r="FJ8" s="598"/>
      <c r="FK8" s="598"/>
      <c r="FL8" s="598"/>
      <c r="FM8" s="598"/>
      <c r="FN8" s="598"/>
      <c r="FO8" s="598"/>
      <c r="FP8" s="598"/>
      <c r="FQ8" s="598"/>
      <c r="FR8" s="598"/>
      <c r="FS8" s="598"/>
      <c r="FT8" s="598"/>
      <c r="FU8" s="598"/>
      <c r="FV8" s="598"/>
      <c r="FW8" s="598"/>
      <c r="FX8" s="598"/>
      <c r="FY8" s="598"/>
      <c r="FZ8" s="598"/>
      <c r="GA8" s="598"/>
      <c r="GB8" s="598"/>
      <c r="GC8" s="598"/>
      <c r="GD8" s="598"/>
      <c r="GE8" s="598"/>
      <c r="GF8" s="598"/>
      <c r="GG8" s="598"/>
      <c r="GH8" s="598"/>
      <c r="GI8" s="598"/>
      <c r="GJ8" s="598"/>
      <c r="GK8" s="598"/>
      <c r="GL8" s="598"/>
      <c r="GM8" s="598"/>
      <c r="GN8" s="598"/>
      <c r="GO8" s="598"/>
      <c r="GP8" s="598"/>
      <c r="GQ8" s="598"/>
      <c r="GR8" s="598"/>
      <c r="GS8" s="598"/>
      <c r="GT8" s="598"/>
      <c r="GU8" s="598"/>
      <c r="GV8" s="598"/>
      <c r="GW8" s="598"/>
      <c r="GX8" s="598"/>
      <c r="GY8" s="598"/>
      <c r="GZ8" s="598"/>
      <c r="HA8" s="598"/>
      <c r="HB8" s="598"/>
      <c r="HC8" s="598"/>
      <c r="HD8" s="598"/>
      <c r="HE8" s="598"/>
      <c r="HF8" s="598"/>
      <c r="HG8" s="598"/>
      <c r="HH8" s="598"/>
      <c r="HI8" s="598"/>
      <c r="HJ8" s="598"/>
      <c r="HK8" s="598"/>
      <c r="HL8" s="598"/>
      <c r="HM8" s="598"/>
      <c r="HN8" s="598"/>
      <c r="HO8" s="598"/>
      <c r="HP8" s="598"/>
      <c r="HQ8" s="598"/>
      <c r="HR8" s="598"/>
      <c r="HS8" s="598"/>
      <c r="HT8" s="598"/>
      <c r="HU8" s="598"/>
      <c r="HV8" s="598"/>
      <c r="HW8" s="598"/>
      <c r="HX8" s="598"/>
      <c r="HY8" s="598"/>
      <c r="HZ8" s="598"/>
      <c r="IA8" s="598"/>
      <c r="IB8" s="598"/>
      <c r="IC8" s="598"/>
      <c r="ID8" s="598"/>
      <c r="IE8" s="598"/>
      <c r="IF8" s="598"/>
      <c r="IG8" s="598"/>
      <c r="IH8" s="598"/>
      <c r="II8" s="598"/>
      <c r="IJ8" s="598"/>
      <c r="IK8" s="598"/>
      <c r="IL8" s="598"/>
      <c r="IM8" s="598"/>
      <c r="IN8" s="598"/>
      <c r="IO8" s="598"/>
      <c r="IP8" s="598"/>
      <c r="IQ8" s="598"/>
      <c r="IR8" s="598"/>
      <c r="IS8" s="598"/>
      <c r="IT8" s="598"/>
      <c r="IU8" s="598"/>
      <c r="IV8" s="598"/>
    </row>
    <row r="9" spans="1:256" ht="32.25" customHeight="1">
      <c r="A9" s="1328" t="s">
        <v>229</v>
      </c>
      <c r="B9" s="1330" t="s">
        <v>544</v>
      </c>
      <c r="C9" s="1330" t="s">
        <v>545</v>
      </c>
      <c r="D9" s="1330" t="s">
        <v>546</v>
      </c>
      <c r="E9" s="1330" t="s">
        <v>547</v>
      </c>
      <c r="F9" s="1330" t="s">
        <v>548</v>
      </c>
      <c r="G9" s="1330" t="s">
        <v>549</v>
      </c>
      <c r="H9" s="1330" t="s">
        <v>614</v>
      </c>
      <c r="I9" s="1330" t="s">
        <v>615</v>
      </c>
      <c r="J9" s="1330" t="s">
        <v>550</v>
      </c>
      <c r="K9" s="1364" t="s">
        <v>551</v>
      </c>
      <c r="L9" s="1365"/>
      <c r="M9" s="1365"/>
      <c r="N9" s="1365"/>
      <c r="O9" s="1365"/>
      <c r="P9" s="1366"/>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2"/>
      <c r="AY9" s="572"/>
      <c r="AZ9" s="572"/>
      <c r="BA9" s="572"/>
      <c r="BB9" s="572"/>
      <c r="BC9" s="572"/>
      <c r="BD9" s="572"/>
      <c r="BE9" s="572"/>
      <c r="BF9" s="572"/>
      <c r="BG9" s="572"/>
      <c r="BH9" s="572"/>
      <c r="BI9" s="572"/>
      <c r="BJ9" s="572"/>
      <c r="BK9" s="572"/>
      <c r="BL9" s="572"/>
      <c r="BM9" s="572"/>
      <c r="BN9" s="572"/>
      <c r="BO9" s="572"/>
      <c r="BP9" s="572"/>
      <c r="BQ9" s="572"/>
      <c r="BR9" s="572"/>
      <c r="BS9" s="572"/>
      <c r="BT9" s="572"/>
      <c r="BU9" s="572"/>
      <c r="BV9" s="572"/>
      <c r="BW9" s="572"/>
      <c r="BX9" s="572"/>
      <c r="BY9" s="572"/>
      <c r="BZ9" s="572"/>
      <c r="CA9" s="572"/>
      <c r="CB9" s="572"/>
      <c r="CC9" s="572"/>
      <c r="CD9" s="572"/>
      <c r="CE9" s="572"/>
      <c r="CF9" s="572"/>
      <c r="CG9" s="572"/>
      <c r="CH9" s="572"/>
      <c r="CI9" s="572"/>
      <c r="CJ9" s="572"/>
      <c r="CK9" s="572"/>
      <c r="CL9" s="572"/>
      <c r="CM9" s="572"/>
      <c r="CN9" s="572"/>
      <c r="CO9" s="572"/>
      <c r="CP9" s="572"/>
      <c r="CQ9" s="572"/>
      <c r="CR9" s="572"/>
      <c r="CS9" s="572"/>
      <c r="CT9" s="572"/>
      <c r="CU9" s="572"/>
      <c r="CV9" s="572"/>
      <c r="CW9" s="572"/>
      <c r="CX9" s="572"/>
      <c r="CY9" s="572"/>
      <c r="CZ9" s="572"/>
      <c r="DA9" s="572"/>
      <c r="DB9" s="572"/>
      <c r="DC9" s="572"/>
      <c r="DD9" s="572"/>
      <c r="DE9" s="572"/>
      <c r="DF9" s="572"/>
      <c r="DG9" s="572"/>
      <c r="DH9" s="572"/>
      <c r="DI9" s="572"/>
      <c r="DJ9" s="572"/>
      <c r="DK9" s="572"/>
      <c r="DL9" s="572"/>
      <c r="DM9" s="572"/>
      <c r="DN9" s="572"/>
      <c r="DO9" s="572"/>
      <c r="DP9" s="572"/>
      <c r="DQ9" s="572"/>
      <c r="DR9" s="572"/>
      <c r="DS9" s="572"/>
      <c r="DT9" s="572"/>
      <c r="DU9" s="572"/>
      <c r="DV9" s="572"/>
      <c r="DW9" s="572"/>
      <c r="DX9" s="572"/>
      <c r="DY9" s="572"/>
      <c r="DZ9" s="572"/>
      <c r="EA9" s="572"/>
      <c r="EB9" s="572"/>
      <c r="EC9" s="572"/>
      <c r="ED9" s="572"/>
      <c r="EE9" s="572"/>
      <c r="EF9" s="572"/>
      <c r="EG9" s="572"/>
      <c r="EH9" s="572"/>
      <c r="EI9" s="572"/>
      <c r="EJ9" s="572"/>
      <c r="EK9" s="572"/>
      <c r="EL9" s="572"/>
      <c r="EM9" s="572"/>
      <c r="EN9" s="572"/>
      <c r="EO9" s="572"/>
      <c r="EP9" s="572"/>
      <c r="EQ9" s="572"/>
      <c r="ER9" s="572"/>
      <c r="ES9" s="572"/>
      <c r="ET9" s="572"/>
      <c r="EU9" s="572"/>
      <c r="EV9" s="572"/>
      <c r="EW9" s="572"/>
      <c r="EX9" s="572"/>
      <c r="EY9" s="572"/>
      <c r="EZ9" s="572"/>
      <c r="FA9" s="572"/>
      <c r="FB9" s="572"/>
      <c r="FC9" s="572"/>
      <c r="FD9" s="572"/>
      <c r="FE9" s="572"/>
      <c r="FF9" s="572"/>
      <c r="FG9" s="572"/>
      <c r="FH9" s="572"/>
      <c r="FI9" s="572"/>
      <c r="FJ9" s="572"/>
      <c r="FK9" s="572"/>
      <c r="FL9" s="572"/>
      <c r="FM9" s="572"/>
      <c r="FN9" s="572"/>
      <c r="FO9" s="572"/>
      <c r="FP9" s="572"/>
      <c r="FQ9" s="572"/>
      <c r="FR9" s="572"/>
      <c r="FS9" s="572"/>
      <c r="FT9" s="572"/>
      <c r="FU9" s="572"/>
      <c r="FV9" s="572"/>
      <c r="FW9" s="572"/>
      <c r="FX9" s="572"/>
      <c r="FY9" s="572"/>
      <c r="FZ9" s="572"/>
      <c r="GA9" s="572"/>
      <c r="GB9" s="572"/>
      <c r="GC9" s="572"/>
      <c r="GD9" s="572"/>
      <c r="GE9" s="572"/>
      <c r="GF9" s="572"/>
      <c r="GG9" s="572"/>
      <c r="GH9" s="572"/>
      <c r="GI9" s="572"/>
      <c r="GJ9" s="572"/>
      <c r="GK9" s="572"/>
      <c r="GL9" s="572"/>
      <c r="GM9" s="572"/>
      <c r="GN9" s="572"/>
      <c r="GO9" s="572"/>
      <c r="GP9" s="572"/>
      <c r="GQ9" s="572"/>
      <c r="GR9" s="572"/>
      <c r="GS9" s="572"/>
      <c r="GT9" s="572"/>
      <c r="GU9" s="572"/>
      <c r="GV9" s="572"/>
      <c r="GW9" s="572"/>
      <c r="GX9" s="572"/>
      <c r="GY9" s="572"/>
      <c r="GZ9" s="572"/>
      <c r="HA9" s="572"/>
      <c r="HB9" s="572"/>
      <c r="HC9" s="572"/>
      <c r="HD9" s="572"/>
      <c r="HE9" s="572"/>
      <c r="HF9" s="572"/>
      <c r="HG9" s="572"/>
      <c r="HH9" s="572"/>
      <c r="HI9" s="572"/>
      <c r="HJ9" s="572"/>
      <c r="HK9" s="572"/>
      <c r="HL9" s="572"/>
      <c r="HM9" s="572"/>
      <c r="HN9" s="572"/>
      <c r="HO9" s="572"/>
      <c r="HP9" s="572"/>
      <c r="HQ9" s="572"/>
      <c r="HR9" s="572"/>
      <c r="HS9" s="572"/>
      <c r="HT9" s="572"/>
      <c r="HU9" s="572"/>
      <c r="HV9" s="572"/>
      <c r="HW9" s="572"/>
      <c r="HX9" s="572"/>
      <c r="HY9" s="572"/>
      <c r="HZ9" s="572"/>
      <c r="IA9" s="572"/>
      <c r="IB9" s="572"/>
      <c r="IC9" s="572"/>
      <c r="ID9" s="572"/>
      <c r="IE9" s="572"/>
      <c r="IF9" s="572"/>
      <c r="IG9" s="572"/>
      <c r="IH9" s="572"/>
      <c r="II9" s="572"/>
      <c r="IJ9" s="572"/>
      <c r="IK9" s="572"/>
      <c r="IL9" s="572"/>
      <c r="IM9" s="572"/>
      <c r="IN9" s="572"/>
      <c r="IO9" s="572"/>
      <c r="IP9" s="572"/>
      <c r="IQ9" s="572"/>
      <c r="IR9" s="572"/>
      <c r="IS9" s="572"/>
      <c r="IT9" s="572"/>
      <c r="IU9" s="572"/>
      <c r="IV9" s="572"/>
    </row>
    <row r="10" spans="1:256" ht="51.75" customHeight="1">
      <c r="A10" s="1329"/>
      <c r="B10" s="1331"/>
      <c r="C10" s="1331"/>
      <c r="D10" s="1331"/>
      <c r="E10" s="1331"/>
      <c r="F10" s="1331"/>
      <c r="G10" s="1331"/>
      <c r="H10" s="1331"/>
      <c r="I10" s="1331"/>
      <c r="J10" s="1331"/>
      <c r="K10" s="574">
        <v>2027</v>
      </c>
      <c r="L10" s="574">
        <v>2028</v>
      </c>
      <c r="M10" s="574">
        <v>2029</v>
      </c>
      <c r="N10" s="574">
        <v>2030</v>
      </c>
      <c r="O10" s="574">
        <v>2031</v>
      </c>
      <c r="P10" s="574" t="s">
        <v>332</v>
      </c>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2"/>
      <c r="BU10" s="572"/>
      <c r="BV10" s="572"/>
      <c r="BW10" s="572"/>
      <c r="BX10" s="572"/>
      <c r="BY10" s="572"/>
      <c r="BZ10" s="572"/>
      <c r="CA10" s="572"/>
      <c r="CB10" s="572"/>
      <c r="CC10" s="572"/>
      <c r="CD10" s="572"/>
      <c r="CE10" s="572"/>
      <c r="CF10" s="572"/>
      <c r="CG10" s="572"/>
      <c r="CH10" s="572"/>
      <c r="CI10" s="572"/>
      <c r="CJ10" s="572"/>
      <c r="CK10" s="572"/>
      <c r="CL10" s="572"/>
      <c r="CM10" s="572"/>
      <c r="CN10" s="572"/>
      <c r="CO10" s="572"/>
      <c r="CP10" s="572"/>
      <c r="CQ10" s="572"/>
      <c r="CR10" s="572"/>
      <c r="CS10" s="572"/>
      <c r="CT10" s="572"/>
      <c r="CU10" s="572"/>
      <c r="CV10" s="572"/>
      <c r="CW10" s="572"/>
      <c r="CX10" s="572"/>
      <c r="CY10" s="572"/>
      <c r="CZ10" s="572"/>
      <c r="DA10" s="572"/>
      <c r="DB10" s="572"/>
      <c r="DC10" s="572"/>
      <c r="DD10" s="572"/>
      <c r="DE10" s="572"/>
      <c r="DF10" s="572"/>
      <c r="DG10" s="572"/>
      <c r="DH10" s="572"/>
      <c r="DI10" s="572"/>
      <c r="DJ10" s="572"/>
      <c r="DK10" s="572"/>
      <c r="DL10" s="572"/>
      <c r="DM10" s="572"/>
      <c r="DN10" s="572"/>
      <c r="DO10" s="572"/>
      <c r="DP10" s="572"/>
      <c r="DQ10" s="572"/>
      <c r="DR10" s="572"/>
      <c r="DS10" s="572"/>
      <c r="DT10" s="572"/>
      <c r="DU10" s="572"/>
      <c r="DV10" s="572"/>
      <c r="DW10" s="572"/>
      <c r="DX10" s="572"/>
      <c r="DY10" s="572"/>
      <c r="DZ10" s="572"/>
      <c r="EA10" s="572"/>
      <c r="EB10" s="572"/>
      <c r="EC10" s="572"/>
      <c r="ED10" s="572"/>
      <c r="EE10" s="572"/>
      <c r="EF10" s="572"/>
      <c r="EG10" s="572"/>
      <c r="EH10" s="572"/>
      <c r="EI10" s="572"/>
      <c r="EJ10" s="572"/>
      <c r="EK10" s="572"/>
      <c r="EL10" s="572"/>
      <c r="EM10" s="572"/>
      <c r="EN10" s="572"/>
      <c r="EO10" s="572"/>
      <c r="EP10" s="572"/>
      <c r="EQ10" s="572"/>
      <c r="ER10" s="572"/>
      <c r="ES10" s="572"/>
      <c r="ET10" s="572"/>
      <c r="EU10" s="572"/>
      <c r="EV10" s="572"/>
      <c r="EW10" s="572"/>
      <c r="EX10" s="572"/>
      <c r="EY10" s="572"/>
      <c r="EZ10" s="572"/>
      <c r="FA10" s="572"/>
      <c r="FB10" s="572"/>
      <c r="FC10" s="572"/>
      <c r="FD10" s="572"/>
      <c r="FE10" s="572"/>
      <c r="FF10" s="572"/>
      <c r="FG10" s="572"/>
      <c r="FH10" s="572"/>
      <c r="FI10" s="572"/>
      <c r="FJ10" s="572"/>
      <c r="FK10" s="572"/>
      <c r="FL10" s="572"/>
      <c r="FM10" s="572"/>
      <c r="FN10" s="572"/>
      <c r="FO10" s="572"/>
      <c r="FP10" s="572"/>
      <c r="FQ10" s="572"/>
      <c r="FR10" s="572"/>
      <c r="FS10" s="572"/>
      <c r="FT10" s="572"/>
      <c r="FU10" s="572"/>
      <c r="FV10" s="572"/>
      <c r="FW10" s="572"/>
      <c r="FX10" s="572"/>
      <c r="FY10" s="572"/>
      <c r="FZ10" s="572"/>
      <c r="GA10" s="572"/>
      <c r="GB10" s="572"/>
      <c r="GC10" s="572"/>
      <c r="GD10" s="572"/>
      <c r="GE10" s="572"/>
      <c r="GF10" s="572"/>
      <c r="GG10" s="572"/>
      <c r="GH10" s="572"/>
      <c r="GI10" s="572"/>
      <c r="GJ10" s="572"/>
      <c r="GK10" s="572"/>
      <c r="GL10" s="572"/>
      <c r="GM10" s="572"/>
      <c r="GN10" s="572"/>
      <c r="GO10" s="572"/>
      <c r="GP10" s="572"/>
      <c r="GQ10" s="572"/>
      <c r="GR10" s="572"/>
      <c r="GS10" s="572"/>
      <c r="GT10" s="572"/>
      <c r="GU10" s="572"/>
      <c r="GV10" s="572"/>
      <c r="GW10" s="572"/>
      <c r="GX10" s="572"/>
      <c r="GY10" s="572"/>
      <c r="GZ10" s="572"/>
      <c r="HA10" s="572"/>
      <c r="HB10" s="572"/>
      <c r="HC10" s="572"/>
      <c r="HD10" s="572"/>
      <c r="HE10" s="572"/>
      <c r="HF10" s="572"/>
      <c r="HG10" s="572"/>
      <c r="HH10" s="572"/>
      <c r="HI10" s="572"/>
      <c r="HJ10" s="572"/>
      <c r="HK10" s="572"/>
      <c r="HL10" s="572"/>
      <c r="HM10" s="572"/>
      <c r="HN10" s="572"/>
      <c r="HO10" s="572"/>
      <c r="HP10" s="572"/>
      <c r="HQ10" s="572"/>
      <c r="HR10" s="572"/>
      <c r="HS10" s="572"/>
      <c r="HT10" s="572"/>
      <c r="HU10" s="572"/>
      <c r="HV10" s="572"/>
      <c r="HW10" s="572"/>
      <c r="HX10" s="572"/>
      <c r="HY10" s="572"/>
      <c r="HZ10" s="572"/>
      <c r="IA10" s="572"/>
      <c r="IB10" s="572"/>
      <c r="IC10" s="572"/>
      <c r="ID10" s="572"/>
      <c r="IE10" s="572"/>
      <c r="IF10" s="572"/>
      <c r="IG10" s="572"/>
      <c r="IH10" s="572"/>
      <c r="II10" s="572"/>
      <c r="IJ10" s="572"/>
      <c r="IK10" s="572"/>
      <c r="IL10" s="572"/>
      <c r="IM10" s="572"/>
      <c r="IN10" s="572"/>
      <c r="IO10" s="572"/>
      <c r="IP10" s="572"/>
      <c r="IQ10" s="572"/>
      <c r="IR10" s="572"/>
      <c r="IS10" s="572"/>
      <c r="IT10" s="572"/>
      <c r="IU10" s="572"/>
      <c r="IV10" s="572"/>
    </row>
    <row r="11" spans="1:256" ht="15">
      <c r="A11" s="600">
        <v>1</v>
      </c>
      <c r="B11" s="600">
        <v>2</v>
      </c>
      <c r="C11" s="600">
        <v>3</v>
      </c>
      <c r="D11" s="600">
        <v>4</v>
      </c>
      <c r="E11" s="600">
        <v>5</v>
      </c>
      <c r="F11" s="600">
        <v>6</v>
      </c>
      <c r="G11" s="600">
        <v>7</v>
      </c>
      <c r="H11" s="600">
        <v>8</v>
      </c>
      <c r="I11" s="600">
        <v>9</v>
      </c>
      <c r="J11" s="600">
        <v>10</v>
      </c>
      <c r="K11" s="600" t="s">
        <v>552</v>
      </c>
      <c r="L11" s="600" t="s">
        <v>553</v>
      </c>
      <c r="M11" s="600" t="s">
        <v>554</v>
      </c>
      <c r="N11" s="600" t="s">
        <v>555</v>
      </c>
      <c r="O11" s="600" t="s">
        <v>556</v>
      </c>
      <c r="P11" s="600" t="s">
        <v>557</v>
      </c>
      <c r="Q11" s="572"/>
      <c r="R11" s="572"/>
      <c r="S11" s="572"/>
      <c r="T11" s="572"/>
      <c r="U11" s="572"/>
      <c r="V11" s="572"/>
      <c r="W11" s="572"/>
      <c r="X11" s="572"/>
      <c r="Y11" s="572"/>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2"/>
      <c r="AV11" s="572"/>
      <c r="AW11" s="572"/>
      <c r="AX11" s="572"/>
      <c r="AY11" s="572"/>
      <c r="AZ11" s="572"/>
      <c r="BA11" s="572"/>
      <c r="BB11" s="572"/>
      <c r="BC11" s="572"/>
      <c r="BD11" s="572"/>
      <c r="BE11" s="572"/>
      <c r="BF11" s="572"/>
      <c r="BG11" s="572"/>
      <c r="BH11" s="572"/>
      <c r="BI11" s="572"/>
      <c r="BJ11" s="572"/>
      <c r="BK11" s="572"/>
      <c r="BL11" s="572"/>
      <c r="BM11" s="572"/>
      <c r="BN11" s="572"/>
      <c r="BO11" s="572"/>
      <c r="BP11" s="572"/>
      <c r="BQ11" s="572"/>
      <c r="BR11" s="572"/>
      <c r="BS11" s="572"/>
      <c r="BT11" s="572"/>
      <c r="BU11" s="572"/>
      <c r="BV11" s="572"/>
      <c r="BW11" s="572"/>
      <c r="BX11" s="572"/>
      <c r="BY11" s="572"/>
      <c r="BZ11" s="572"/>
      <c r="CA11" s="572"/>
      <c r="CB11" s="572"/>
      <c r="CC11" s="572"/>
      <c r="CD11" s="572"/>
      <c r="CE11" s="572"/>
      <c r="CF11" s="572"/>
      <c r="CG11" s="572"/>
      <c r="CH11" s="572"/>
      <c r="CI11" s="572"/>
      <c r="CJ11" s="572"/>
      <c r="CK11" s="572"/>
      <c r="CL11" s="572"/>
      <c r="CM11" s="572"/>
      <c r="CN11" s="572"/>
      <c r="CO11" s="572"/>
      <c r="CP11" s="572"/>
      <c r="CQ11" s="572"/>
      <c r="CR11" s="572"/>
      <c r="CS11" s="572"/>
      <c r="CT11" s="572"/>
      <c r="CU11" s="572"/>
      <c r="CV11" s="572"/>
      <c r="CW11" s="572"/>
      <c r="CX11" s="572"/>
      <c r="CY11" s="572"/>
      <c r="CZ11" s="572"/>
      <c r="DA11" s="572"/>
      <c r="DB11" s="572"/>
      <c r="DC11" s="572"/>
      <c r="DD11" s="572"/>
      <c r="DE11" s="572"/>
      <c r="DF11" s="572"/>
      <c r="DG11" s="572"/>
      <c r="DH11" s="572"/>
      <c r="DI11" s="572"/>
      <c r="DJ11" s="572"/>
      <c r="DK11" s="572"/>
      <c r="DL11" s="572"/>
      <c r="DM11" s="572"/>
      <c r="DN11" s="572"/>
      <c r="DO11" s="572"/>
      <c r="DP11" s="572"/>
      <c r="DQ11" s="572"/>
      <c r="DR11" s="572"/>
      <c r="DS11" s="572"/>
      <c r="DT11" s="572"/>
      <c r="DU11" s="572"/>
      <c r="DV11" s="572"/>
      <c r="DW11" s="572"/>
      <c r="DX11" s="572"/>
      <c r="DY11" s="572"/>
      <c r="DZ11" s="572"/>
      <c r="EA11" s="572"/>
      <c r="EB11" s="572"/>
      <c r="EC11" s="572"/>
      <c r="ED11" s="572"/>
      <c r="EE11" s="572"/>
      <c r="EF11" s="572"/>
      <c r="EG11" s="572"/>
      <c r="EH11" s="572"/>
      <c r="EI11" s="572"/>
      <c r="EJ11" s="572"/>
      <c r="EK11" s="572"/>
      <c r="EL11" s="572"/>
      <c r="EM11" s="572"/>
      <c r="EN11" s="572"/>
      <c r="EO11" s="572"/>
      <c r="EP11" s="572"/>
      <c r="EQ11" s="572"/>
      <c r="ER11" s="572"/>
      <c r="ES11" s="572"/>
      <c r="ET11" s="572"/>
      <c r="EU11" s="572"/>
      <c r="EV11" s="572"/>
      <c r="EW11" s="572"/>
      <c r="EX11" s="572"/>
      <c r="EY11" s="572"/>
      <c r="EZ11" s="572"/>
      <c r="FA11" s="572"/>
      <c r="FB11" s="572"/>
      <c r="FC11" s="572"/>
      <c r="FD11" s="572"/>
      <c r="FE11" s="572"/>
      <c r="FF11" s="572"/>
      <c r="FG11" s="572"/>
      <c r="FH11" s="572"/>
      <c r="FI11" s="572"/>
      <c r="FJ11" s="572"/>
      <c r="FK11" s="572"/>
      <c r="FL11" s="572"/>
      <c r="FM11" s="572"/>
      <c r="FN11" s="572"/>
      <c r="FO11" s="572"/>
      <c r="FP11" s="572"/>
      <c r="FQ11" s="572"/>
      <c r="FR11" s="572"/>
      <c r="FS11" s="572"/>
      <c r="FT11" s="572"/>
      <c r="FU11" s="572"/>
      <c r="FV11" s="572"/>
      <c r="FW11" s="572"/>
      <c r="FX11" s="572"/>
      <c r="FY11" s="572"/>
      <c r="FZ11" s="572"/>
      <c r="GA11" s="572"/>
      <c r="GB11" s="572"/>
      <c r="GC11" s="572"/>
      <c r="GD11" s="572"/>
      <c r="GE11" s="572"/>
      <c r="GF11" s="572"/>
      <c r="GG11" s="572"/>
      <c r="GH11" s="572"/>
      <c r="GI11" s="572"/>
      <c r="GJ11" s="572"/>
      <c r="GK11" s="572"/>
      <c r="GL11" s="572"/>
      <c r="GM11" s="572"/>
      <c r="GN11" s="572"/>
      <c r="GO11" s="572"/>
      <c r="GP11" s="572"/>
      <c r="GQ11" s="572"/>
      <c r="GR11" s="572"/>
      <c r="GS11" s="572"/>
      <c r="GT11" s="572"/>
      <c r="GU11" s="572"/>
      <c r="GV11" s="572"/>
      <c r="GW11" s="572"/>
      <c r="GX11" s="572"/>
      <c r="GY11" s="572"/>
      <c r="GZ11" s="572"/>
      <c r="HA11" s="572"/>
      <c r="HB11" s="572"/>
      <c r="HC11" s="572"/>
      <c r="HD11" s="572"/>
      <c r="HE11" s="572"/>
      <c r="HF11" s="572"/>
      <c r="HG11" s="572"/>
      <c r="HH11" s="572"/>
      <c r="HI11" s="572"/>
      <c r="HJ11" s="572"/>
      <c r="HK11" s="572"/>
      <c r="HL11" s="572"/>
      <c r="HM11" s="572"/>
      <c r="HN11" s="572"/>
      <c r="HO11" s="572"/>
      <c r="HP11" s="572"/>
      <c r="HQ11" s="572"/>
      <c r="HR11" s="572"/>
      <c r="HS11" s="572"/>
      <c r="HT11" s="572"/>
      <c r="HU11" s="572"/>
      <c r="HV11" s="572"/>
      <c r="HW11" s="572"/>
      <c r="HX11" s="572"/>
      <c r="HY11" s="572"/>
      <c r="HZ11" s="572"/>
      <c r="IA11" s="572"/>
      <c r="IB11" s="572"/>
      <c r="IC11" s="572"/>
      <c r="ID11" s="572"/>
      <c r="IE11" s="572"/>
      <c r="IF11" s="572"/>
      <c r="IG11" s="572"/>
      <c r="IH11" s="572"/>
      <c r="II11" s="572"/>
      <c r="IJ11" s="572"/>
      <c r="IK11" s="572"/>
      <c r="IL11" s="572"/>
      <c r="IM11" s="572"/>
      <c r="IN11" s="572"/>
      <c r="IO11" s="572"/>
      <c r="IP11" s="572"/>
      <c r="IQ11" s="572"/>
      <c r="IR11" s="572"/>
      <c r="IS11" s="572"/>
      <c r="IT11" s="572"/>
      <c r="IU11" s="572"/>
      <c r="IV11" s="572"/>
    </row>
    <row r="12" spans="1:256" ht="15">
      <c r="A12" s="601" t="s">
        <v>17</v>
      </c>
      <c r="B12" s="1368" t="s">
        <v>558</v>
      </c>
      <c r="C12" s="1369"/>
      <c r="D12" s="1369"/>
      <c r="E12" s="1369"/>
      <c r="F12" s="1369"/>
      <c r="G12" s="1369"/>
      <c r="H12" s="1369"/>
      <c r="I12" s="1369"/>
      <c r="J12" s="1369"/>
      <c r="K12" s="1369"/>
      <c r="L12" s="1369"/>
      <c r="M12" s="1369"/>
      <c r="N12" s="1369"/>
      <c r="O12" s="1369"/>
      <c r="P12" s="1370"/>
      <c r="Q12" s="602"/>
      <c r="R12" s="602"/>
      <c r="S12" s="602"/>
      <c r="T12" s="602"/>
      <c r="U12" s="602"/>
      <c r="V12" s="602"/>
      <c r="W12" s="602"/>
      <c r="X12" s="602"/>
      <c r="Y12" s="602"/>
      <c r="Z12" s="602"/>
      <c r="AA12" s="602"/>
      <c r="AB12" s="602"/>
      <c r="AC12" s="602"/>
      <c r="AD12" s="602"/>
      <c r="AE12" s="602"/>
      <c r="AF12" s="602"/>
      <c r="AG12" s="602"/>
      <c r="AH12" s="602"/>
      <c r="AI12" s="602"/>
      <c r="AJ12" s="602"/>
      <c r="AK12" s="602"/>
      <c r="AL12" s="602"/>
      <c r="AM12" s="602"/>
      <c r="AN12" s="602"/>
      <c r="AO12" s="602"/>
      <c r="AP12" s="602"/>
      <c r="AQ12" s="602"/>
      <c r="AR12" s="602"/>
      <c r="AS12" s="602"/>
      <c r="AT12" s="602"/>
      <c r="AU12" s="602"/>
      <c r="AV12" s="602"/>
      <c r="AW12" s="602"/>
      <c r="AX12" s="602"/>
      <c r="AY12" s="602"/>
      <c r="AZ12" s="602"/>
      <c r="BA12" s="602"/>
      <c r="BB12" s="602"/>
      <c r="BC12" s="602"/>
      <c r="BD12" s="602"/>
      <c r="BE12" s="602"/>
      <c r="BF12" s="602"/>
      <c r="BG12" s="602"/>
      <c r="BH12" s="602"/>
      <c r="BI12" s="602"/>
      <c r="BJ12" s="602"/>
      <c r="BK12" s="602"/>
      <c r="BL12" s="602"/>
      <c r="BM12" s="602"/>
      <c r="BN12" s="602"/>
      <c r="BO12" s="602"/>
      <c r="BP12" s="602"/>
      <c r="BQ12" s="602"/>
      <c r="BR12" s="602"/>
      <c r="BS12" s="602"/>
      <c r="BT12" s="602"/>
      <c r="BU12" s="602"/>
      <c r="BV12" s="602"/>
      <c r="BW12" s="602"/>
      <c r="BX12" s="602"/>
      <c r="BY12" s="602"/>
      <c r="BZ12" s="602"/>
      <c r="CA12" s="602"/>
      <c r="CB12" s="602"/>
      <c r="CC12" s="602"/>
      <c r="CD12" s="602"/>
      <c r="CE12" s="602"/>
      <c r="CF12" s="602"/>
      <c r="CG12" s="602"/>
      <c r="CH12" s="602"/>
      <c r="CI12" s="602"/>
      <c r="CJ12" s="602"/>
      <c r="CK12" s="602"/>
      <c r="CL12" s="602"/>
      <c r="CM12" s="602"/>
      <c r="CN12" s="602"/>
      <c r="CO12" s="602"/>
      <c r="CP12" s="602"/>
      <c r="CQ12" s="602"/>
      <c r="CR12" s="602"/>
      <c r="CS12" s="602"/>
      <c r="CT12" s="602"/>
      <c r="CU12" s="602"/>
      <c r="CV12" s="602"/>
      <c r="CW12" s="602"/>
      <c r="CX12" s="602"/>
      <c r="CY12" s="602"/>
      <c r="CZ12" s="602"/>
      <c r="DA12" s="602"/>
      <c r="DB12" s="602"/>
      <c r="DC12" s="602"/>
      <c r="DD12" s="602"/>
      <c r="DE12" s="602"/>
      <c r="DF12" s="602"/>
      <c r="DG12" s="602"/>
      <c r="DH12" s="602"/>
      <c r="DI12" s="602"/>
      <c r="DJ12" s="602"/>
      <c r="DK12" s="602"/>
      <c r="DL12" s="602"/>
      <c r="DM12" s="602"/>
      <c r="DN12" s="602"/>
      <c r="DO12" s="602"/>
      <c r="DP12" s="602"/>
      <c r="DQ12" s="602"/>
      <c r="DR12" s="602"/>
      <c r="DS12" s="602"/>
      <c r="DT12" s="602"/>
      <c r="DU12" s="602"/>
      <c r="DV12" s="602"/>
      <c r="DW12" s="602"/>
      <c r="DX12" s="602"/>
      <c r="DY12" s="602"/>
      <c r="DZ12" s="602"/>
      <c r="EA12" s="602"/>
      <c r="EB12" s="602"/>
      <c r="EC12" s="602"/>
      <c r="ED12" s="602"/>
      <c r="EE12" s="602"/>
      <c r="EF12" s="602"/>
      <c r="EG12" s="602"/>
      <c r="EH12" s="602"/>
      <c r="EI12" s="602"/>
      <c r="EJ12" s="602"/>
      <c r="EK12" s="602"/>
      <c r="EL12" s="602"/>
      <c r="EM12" s="602"/>
      <c r="EN12" s="602"/>
      <c r="EO12" s="602"/>
      <c r="EP12" s="602"/>
      <c r="EQ12" s="602"/>
      <c r="ER12" s="602"/>
      <c r="ES12" s="602"/>
      <c r="ET12" s="602"/>
      <c r="EU12" s="602"/>
      <c r="EV12" s="602"/>
      <c r="EW12" s="602"/>
      <c r="EX12" s="602"/>
      <c r="EY12" s="602"/>
      <c r="EZ12" s="602"/>
      <c r="FA12" s="602"/>
      <c r="FB12" s="602"/>
      <c r="FC12" s="602"/>
      <c r="FD12" s="602"/>
      <c r="FE12" s="602"/>
      <c r="FF12" s="602"/>
      <c r="FG12" s="602"/>
      <c r="FH12" s="602"/>
      <c r="FI12" s="602"/>
      <c r="FJ12" s="602"/>
      <c r="FK12" s="602"/>
      <c r="FL12" s="602"/>
      <c r="FM12" s="602"/>
      <c r="FN12" s="602"/>
      <c r="FO12" s="602"/>
      <c r="FP12" s="602"/>
      <c r="FQ12" s="602"/>
      <c r="FR12" s="602"/>
      <c r="FS12" s="602"/>
      <c r="FT12" s="602"/>
      <c r="FU12" s="602"/>
      <c r="FV12" s="602"/>
      <c r="FW12" s="602"/>
      <c r="FX12" s="602"/>
      <c r="FY12" s="602"/>
      <c r="FZ12" s="602"/>
      <c r="GA12" s="602"/>
      <c r="GB12" s="602"/>
      <c r="GC12" s="602"/>
      <c r="GD12" s="602"/>
      <c r="GE12" s="602"/>
      <c r="GF12" s="602"/>
      <c r="GG12" s="602"/>
      <c r="GH12" s="602"/>
      <c r="GI12" s="602"/>
      <c r="GJ12" s="602"/>
      <c r="GK12" s="602"/>
      <c r="GL12" s="602"/>
      <c r="GM12" s="602"/>
      <c r="GN12" s="602"/>
      <c r="GO12" s="602"/>
      <c r="GP12" s="602"/>
      <c r="GQ12" s="602"/>
      <c r="GR12" s="602"/>
      <c r="GS12" s="602"/>
      <c r="GT12" s="602"/>
      <c r="GU12" s="602"/>
      <c r="GV12" s="602"/>
      <c r="GW12" s="602"/>
      <c r="GX12" s="602"/>
      <c r="GY12" s="602"/>
      <c r="GZ12" s="602"/>
      <c r="HA12" s="602"/>
      <c r="HB12" s="602"/>
      <c r="HC12" s="602"/>
      <c r="HD12" s="602"/>
      <c r="HE12" s="602"/>
      <c r="HF12" s="602"/>
      <c r="HG12" s="602"/>
      <c r="HH12" s="602"/>
      <c r="HI12" s="602"/>
      <c r="HJ12" s="602"/>
      <c r="HK12" s="602"/>
      <c r="HL12" s="602"/>
      <c r="HM12" s="602"/>
      <c r="HN12" s="602"/>
      <c r="HO12" s="602"/>
      <c r="HP12" s="602"/>
      <c r="HQ12" s="602"/>
      <c r="HR12" s="602"/>
      <c r="HS12" s="602"/>
      <c r="HT12" s="602"/>
      <c r="HU12" s="602"/>
      <c r="HV12" s="602"/>
      <c r="HW12" s="602"/>
      <c r="HX12" s="602"/>
      <c r="HY12" s="602"/>
      <c r="HZ12" s="602"/>
      <c r="IA12" s="602"/>
      <c r="IB12" s="602"/>
      <c r="IC12" s="602"/>
      <c r="ID12" s="602"/>
      <c r="IE12" s="602"/>
      <c r="IF12" s="602"/>
      <c r="IG12" s="602"/>
      <c r="IH12" s="602"/>
      <c r="II12" s="602"/>
      <c r="IJ12" s="602"/>
      <c r="IK12" s="602"/>
      <c r="IL12" s="602"/>
      <c r="IM12" s="602"/>
      <c r="IN12" s="602"/>
      <c r="IO12" s="602"/>
      <c r="IP12" s="602"/>
      <c r="IQ12" s="602"/>
      <c r="IR12" s="602"/>
      <c r="IS12" s="602"/>
      <c r="IT12" s="602"/>
      <c r="IU12" s="602"/>
      <c r="IV12" s="602"/>
    </row>
    <row r="13" spans="1:256" ht="18" customHeight="1">
      <c r="A13" s="1340" t="s">
        <v>559</v>
      </c>
      <c r="B13" s="1346"/>
      <c r="C13" s="1333"/>
      <c r="D13" s="1333"/>
      <c r="E13" s="1367"/>
      <c r="F13" s="603" t="s">
        <v>560</v>
      </c>
      <c r="G13" s="1361"/>
      <c r="H13" s="1361"/>
      <c r="I13" s="1361"/>
      <c r="J13" s="1358">
        <f>SUM(K13:P15)</f>
        <v>0</v>
      </c>
      <c r="K13" s="1355"/>
      <c r="L13" s="1355"/>
      <c r="M13" s="1355"/>
      <c r="N13" s="1355"/>
      <c r="O13" s="1355"/>
      <c r="P13" s="1355"/>
      <c r="Q13" s="584"/>
      <c r="R13" s="584"/>
      <c r="S13" s="584"/>
      <c r="T13" s="584"/>
      <c r="U13" s="584"/>
      <c r="V13" s="584"/>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584"/>
      <c r="AV13" s="584"/>
      <c r="AW13" s="584"/>
      <c r="AX13" s="584"/>
      <c r="AY13" s="584"/>
      <c r="AZ13" s="584"/>
      <c r="BA13" s="584"/>
      <c r="BB13" s="584"/>
      <c r="BC13" s="584"/>
      <c r="BD13" s="584"/>
      <c r="BE13" s="584"/>
      <c r="BF13" s="584"/>
      <c r="BG13" s="584"/>
      <c r="BH13" s="584"/>
      <c r="BI13" s="584"/>
      <c r="BJ13" s="584"/>
      <c r="BK13" s="584"/>
      <c r="BL13" s="584"/>
      <c r="BM13" s="584"/>
      <c r="BN13" s="584"/>
      <c r="BO13" s="584"/>
      <c r="BP13" s="584"/>
      <c r="BQ13" s="584"/>
      <c r="BR13" s="584"/>
      <c r="BS13" s="584"/>
      <c r="BT13" s="584"/>
      <c r="BU13" s="584"/>
      <c r="BV13" s="584"/>
      <c r="BW13" s="584"/>
      <c r="BX13" s="584"/>
      <c r="BY13" s="584"/>
      <c r="BZ13" s="584"/>
      <c r="CA13" s="584"/>
      <c r="CB13" s="584"/>
      <c r="CC13" s="584"/>
      <c r="CD13" s="584"/>
      <c r="CE13" s="584"/>
      <c r="CF13" s="584"/>
      <c r="CG13" s="584"/>
      <c r="CH13" s="584"/>
      <c r="CI13" s="584"/>
      <c r="CJ13" s="584"/>
      <c r="CK13" s="584"/>
      <c r="CL13" s="584"/>
      <c r="CM13" s="584"/>
      <c r="CN13" s="584"/>
      <c r="CO13" s="584"/>
      <c r="CP13" s="584"/>
      <c r="CQ13" s="584"/>
      <c r="CR13" s="584"/>
      <c r="CS13" s="584"/>
      <c r="CT13" s="584"/>
      <c r="CU13" s="584"/>
      <c r="CV13" s="584"/>
      <c r="CW13" s="584"/>
      <c r="CX13" s="584"/>
      <c r="CY13" s="584"/>
      <c r="CZ13" s="584"/>
      <c r="DA13" s="584"/>
      <c r="DB13" s="584"/>
      <c r="DC13" s="584"/>
      <c r="DD13" s="584"/>
      <c r="DE13" s="584"/>
      <c r="DF13" s="584"/>
      <c r="DG13" s="584"/>
      <c r="DH13" s="584"/>
      <c r="DI13" s="584"/>
      <c r="DJ13" s="584"/>
      <c r="DK13" s="584"/>
      <c r="DL13" s="584"/>
      <c r="DM13" s="584"/>
      <c r="DN13" s="584"/>
      <c r="DO13" s="584"/>
      <c r="DP13" s="584"/>
      <c r="DQ13" s="584"/>
      <c r="DR13" s="584"/>
      <c r="DS13" s="584"/>
      <c r="DT13" s="584"/>
      <c r="DU13" s="584"/>
      <c r="DV13" s="584"/>
      <c r="DW13" s="584"/>
      <c r="DX13" s="584"/>
      <c r="DY13" s="584"/>
      <c r="DZ13" s="584"/>
      <c r="EA13" s="584"/>
      <c r="EB13" s="584"/>
      <c r="EC13" s="584"/>
      <c r="ED13" s="584"/>
      <c r="EE13" s="584"/>
      <c r="EF13" s="584"/>
      <c r="EG13" s="584"/>
      <c r="EH13" s="584"/>
      <c r="EI13" s="584"/>
      <c r="EJ13" s="584"/>
      <c r="EK13" s="584"/>
      <c r="EL13" s="584"/>
      <c r="EM13" s="584"/>
      <c r="EN13" s="584"/>
      <c r="EO13" s="584"/>
      <c r="EP13" s="584"/>
      <c r="EQ13" s="584"/>
      <c r="ER13" s="584"/>
      <c r="ES13" s="584"/>
      <c r="ET13" s="584"/>
      <c r="EU13" s="584"/>
      <c r="EV13" s="584"/>
      <c r="EW13" s="584"/>
      <c r="EX13" s="584"/>
      <c r="EY13" s="584"/>
      <c r="EZ13" s="584"/>
      <c r="FA13" s="584"/>
      <c r="FB13" s="584"/>
      <c r="FC13" s="584"/>
      <c r="FD13" s="584"/>
      <c r="FE13" s="584"/>
      <c r="FF13" s="584"/>
      <c r="FG13" s="584"/>
      <c r="FH13" s="584"/>
      <c r="FI13" s="584"/>
      <c r="FJ13" s="584"/>
      <c r="FK13" s="584"/>
      <c r="FL13" s="584"/>
      <c r="FM13" s="584"/>
      <c r="FN13" s="584"/>
      <c r="FO13" s="584"/>
      <c r="FP13" s="584"/>
      <c r="FQ13" s="584"/>
      <c r="FR13" s="584"/>
      <c r="FS13" s="584"/>
      <c r="FT13" s="584"/>
      <c r="FU13" s="584"/>
      <c r="FV13" s="584"/>
      <c r="FW13" s="584"/>
      <c r="FX13" s="584"/>
      <c r="FY13" s="584"/>
      <c r="FZ13" s="584"/>
      <c r="GA13" s="584"/>
      <c r="GB13" s="584"/>
      <c r="GC13" s="584"/>
      <c r="GD13" s="584"/>
      <c r="GE13" s="584"/>
      <c r="GF13" s="584"/>
      <c r="GG13" s="584"/>
      <c r="GH13" s="584"/>
      <c r="GI13" s="584"/>
      <c r="GJ13" s="584"/>
      <c r="GK13" s="584"/>
      <c r="GL13" s="584"/>
      <c r="GM13" s="584"/>
      <c r="GN13" s="584"/>
      <c r="GO13" s="584"/>
      <c r="GP13" s="584"/>
      <c r="GQ13" s="584"/>
      <c r="GR13" s="584"/>
      <c r="GS13" s="584"/>
      <c r="GT13" s="584"/>
      <c r="GU13" s="584"/>
      <c r="GV13" s="584"/>
      <c r="GW13" s="584"/>
      <c r="GX13" s="584"/>
      <c r="GY13" s="584"/>
      <c r="GZ13" s="584"/>
      <c r="HA13" s="584"/>
      <c r="HB13" s="584"/>
      <c r="HC13" s="584"/>
      <c r="HD13" s="584"/>
      <c r="HE13" s="584"/>
      <c r="HF13" s="584"/>
      <c r="HG13" s="584"/>
      <c r="HH13" s="584"/>
      <c r="HI13" s="584"/>
      <c r="HJ13" s="584"/>
      <c r="HK13" s="584"/>
      <c r="HL13" s="584"/>
      <c r="HM13" s="584"/>
      <c r="HN13" s="584"/>
      <c r="HO13" s="584"/>
      <c r="HP13" s="584"/>
      <c r="HQ13" s="584"/>
      <c r="HR13" s="584"/>
      <c r="HS13" s="584"/>
      <c r="HT13" s="584"/>
      <c r="HU13" s="584"/>
      <c r="HV13" s="584"/>
      <c r="HW13" s="584"/>
      <c r="HX13" s="584"/>
      <c r="HY13" s="584"/>
      <c r="HZ13" s="584"/>
      <c r="IA13" s="584"/>
      <c r="IB13" s="584"/>
      <c r="IC13" s="584"/>
      <c r="ID13" s="584"/>
      <c r="IE13" s="584"/>
      <c r="IF13" s="584"/>
      <c r="IG13" s="584"/>
      <c r="IH13" s="584"/>
      <c r="II13" s="584"/>
      <c r="IJ13" s="584"/>
      <c r="IK13" s="584"/>
      <c r="IL13" s="584"/>
      <c r="IM13" s="584"/>
      <c r="IN13" s="584"/>
      <c r="IO13" s="584"/>
      <c r="IP13" s="584"/>
      <c r="IQ13" s="584"/>
      <c r="IR13" s="584"/>
      <c r="IS13" s="584"/>
      <c r="IT13" s="584"/>
      <c r="IU13" s="584"/>
      <c r="IV13" s="584"/>
    </row>
    <row r="14" spans="1:256" ht="18" customHeight="1">
      <c r="A14" s="1341"/>
      <c r="B14" s="1347"/>
      <c r="C14" s="1334"/>
      <c r="D14" s="1334"/>
      <c r="E14" s="1347"/>
      <c r="F14" s="603" t="s">
        <v>561</v>
      </c>
      <c r="G14" s="1362"/>
      <c r="H14" s="1362"/>
      <c r="I14" s="1362"/>
      <c r="J14" s="1359"/>
      <c r="K14" s="1356"/>
      <c r="L14" s="1356"/>
      <c r="M14" s="1356"/>
      <c r="N14" s="1356"/>
      <c r="O14" s="1356"/>
      <c r="P14" s="1356"/>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584"/>
      <c r="AV14" s="584"/>
      <c r="AW14" s="584"/>
      <c r="AX14" s="584"/>
      <c r="AY14" s="584"/>
      <c r="AZ14" s="584"/>
      <c r="BA14" s="584"/>
      <c r="BB14" s="584"/>
      <c r="BC14" s="584"/>
      <c r="BD14" s="584"/>
      <c r="BE14" s="584"/>
      <c r="BF14" s="584"/>
      <c r="BG14" s="584"/>
      <c r="BH14" s="584"/>
      <c r="BI14" s="584"/>
      <c r="BJ14" s="584"/>
      <c r="BK14" s="584"/>
      <c r="BL14" s="584"/>
      <c r="BM14" s="584"/>
      <c r="BN14" s="584"/>
      <c r="BO14" s="584"/>
      <c r="BP14" s="584"/>
      <c r="BQ14" s="584"/>
      <c r="BR14" s="584"/>
      <c r="BS14" s="584"/>
      <c r="BT14" s="584"/>
      <c r="BU14" s="584"/>
      <c r="BV14" s="584"/>
      <c r="BW14" s="584"/>
      <c r="BX14" s="584"/>
      <c r="BY14" s="584"/>
      <c r="BZ14" s="584"/>
      <c r="CA14" s="584"/>
      <c r="CB14" s="584"/>
      <c r="CC14" s="584"/>
      <c r="CD14" s="584"/>
      <c r="CE14" s="584"/>
      <c r="CF14" s="584"/>
      <c r="CG14" s="584"/>
      <c r="CH14" s="584"/>
      <c r="CI14" s="584"/>
      <c r="CJ14" s="584"/>
      <c r="CK14" s="584"/>
      <c r="CL14" s="584"/>
      <c r="CM14" s="584"/>
      <c r="CN14" s="584"/>
      <c r="CO14" s="584"/>
      <c r="CP14" s="584"/>
      <c r="CQ14" s="584"/>
      <c r="CR14" s="584"/>
      <c r="CS14" s="584"/>
      <c r="CT14" s="584"/>
      <c r="CU14" s="584"/>
      <c r="CV14" s="584"/>
      <c r="CW14" s="584"/>
      <c r="CX14" s="584"/>
      <c r="CY14" s="584"/>
      <c r="CZ14" s="584"/>
      <c r="DA14" s="584"/>
      <c r="DB14" s="584"/>
      <c r="DC14" s="584"/>
      <c r="DD14" s="584"/>
      <c r="DE14" s="584"/>
      <c r="DF14" s="584"/>
      <c r="DG14" s="584"/>
      <c r="DH14" s="584"/>
      <c r="DI14" s="584"/>
      <c r="DJ14" s="584"/>
      <c r="DK14" s="584"/>
      <c r="DL14" s="584"/>
      <c r="DM14" s="584"/>
      <c r="DN14" s="584"/>
      <c r="DO14" s="584"/>
      <c r="DP14" s="584"/>
      <c r="DQ14" s="584"/>
      <c r="DR14" s="584"/>
      <c r="DS14" s="584"/>
      <c r="DT14" s="584"/>
      <c r="DU14" s="584"/>
      <c r="DV14" s="584"/>
      <c r="DW14" s="584"/>
      <c r="DX14" s="584"/>
      <c r="DY14" s="584"/>
      <c r="DZ14" s="584"/>
      <c r="EA14" s="584"/>
      <c r="EB14" s="584"/>
      <c r="EC14" s="584"/>
      <c r="ED14" s="584"/>
      <c r="EE14" s="584"/>
      <c r="EF14" s="584"/>
      <c r="EG14" s="584"/>
      <c r="EH14" s="584"/>
      <c r="EI14" s="584"/>
      <c r="EJ14" s="584"/>
      <c r="EK14" s="584"/>
      <c r="EL14" s="584"/>
      <c r="EM14" s="584"/>
      <c r="EN14" s="584"/>
      <c r="EO14" s="584"/>
      <c r="EP14" s="584"/>
      <c r="EQ14" s="584"/>
      <c r="ER14" s="584"/>
      <c r="ES14" s="584"/>
      <c r="ET14" s="584"/>
      <c r="EU14" s="584"/>
      <c r="EV14" s="584"/>
      <c r="EW14" s="584"/>
      <c r="EX14" s="584"/>
      <c r="EY14" s="584"/>
      <c r="EZ14" s="584"/>
      <c r="FA14" s="584"/>
      <c r="FB14" s="584"/>
      <c r="FC14" s="584"/>
      <c r="FD14" s="584"/>
      <c r="FE14" s="584"/>
      <c r="FF14" s="584"/>
      <c r="FG14" s="584"/>
      <c r="FH14" s="584"/>
      <c r="FI14" s="584"/>
      <c r="FJ14" s="584"/>
      <c r="FK14" s="584"/>
      <c r="FL14" s="584"/>
      <c r="FM14" s="584"/>
      <c r="FN14" s="584"/>
      <c r="FO14" s="584"/>
      <c r="FP14" s="584"/>
      <c r="FQ14" s="584"/>
      <c r="FR14" s="584"/>
      <c r="FS14" s="584"/>
      <c r="FT14" s="584"/>
      <c r="FU14" s="584"/>
      <c r="FV14" s="584"/>
      <c r="FW14" s="584"/>
      <c r="FX14" s="584"/>
      <c r="FY14" s="584"/>
      <c r="FZ14" s="584"/>
      <c r="GA14" s="584"/>
      <c r="GB14" s="584"/>
      <c r="GC14" s="584"/>
      <c r="GD14" s="584"/>
      <c r="GE14" s="584"/>
      <c r="GF14" s="584"/>
      <c r="GG14" s="584"/>
      <c r="GH14" s="584"/>
      <c r="GI14" s="584"/>
      <c r="GJ14" s="584"/>
      <c r="GK14" s="584"/>
      <c r="GL14" s="584"/>
      <c r="GM14" s="584"/>
      <c r="GN14" s="584"/>
      <c r="GO14" s="584"/>
      <c r="GP14" s="584"/>
      <c r="GQ14" s="584"/>
      <c r="GR14" s="584"/>
      <c r="GS14" s="584"/>
      <c r="GT14" s="584"/>
      <c r="GU14" s="584"/>
      <c r="GV14" s="584"/>
      <c r="GW14" s="584"/>
      <c r="GX14" s="584"/>
      <c r="GY14" s="584"/>
      <c r="GZ14" s="584"/>
      <c r="HA14" s="584"/>
      <c r="HB14" s="584"/>
      <c r="HC14" s="584"/>
      <c r="HD14" s="584"/>
      <c r="HE14" s="584"/>
      <c r="HF14" s="584"/>
      <c r="HG14" s="584"/>
      <c r="HH14" s="584"/>
      <c r="HI14" s="584"/>
      <c r="HJ14" s="584"/>
      <c r="HK14" s="584"/>
      <c r="HL14" s="584"/>
      <c r="HM14" s="584"/>
      <c r="HN14" s="584"/>
      <c r="HO14" s="584"/>
      <c r="HP14" s="584"/>
      <c r="HQ14" s="584"/>
      <c r="HR14" s="584"/>
      <c r="HS14" s="584"/>
      <c r="HT14" s="584"/>
      <c r="HU14" s="584"/>
      <c r="HV14" s="584"/>
      <c r="HW14" s="584"/>
      <c r="HX14" s="584"/>
      <c r="HY14" s="584"/>
      <c r="HZ14" s="584"/>
      <c r="IA14" s="584"/>
      <c r="IB14" s="584"/>
      <c r="IC14" s="584"/>
      <c r="ID14" s="584"/>
      <c r="IE14" s="584"/>
      <c r="IF14" s="584"/>
      <c r="IG14" s="584"/>
      <c r="IH14" s="584"/>
      <c r="II14" s="584"/>
      <c r="IJ14" s="584"/>
      <c r="IK14" s="584"/>
      <c r="IL14" s="584"/>
      <c r="IM14" s="584"/>
      <c r="IN14" s="584"/>
      <c r="IO14" s="584"/>
      <c r="IP14" s="584"/>
      <c r="IQ14" s="584"/>
      <c r="IR14" s="584"/>
      <c r="IS14" s="584"/>
      <c r="IT14" s="584"/>
      <c r="IU14" s="584"/>
      <c r="IV14" s="584"/>
    </row>
    <row r="15" spans="1:256" ht="18" customHeight="1">
      <c r="A15" s="1342"/>
      <c r="B15" s="1348"/>
      <c r="C15" s="1335"/>
      <c r="D15" s="1335"/>
      <c r="E15" s="1348"/>
      <c r="F15" s="603" t="s">
        <v>562</v>
      </c>
      <c r="G15" s="1363"/>
      <c r="H15" s="1363"/>
      <c r="I15" s="1363"/>
      <c r="J15" s="1360"/>
      <c r="K15" s="1357"/>
      <c r="L15" s="1357"/>
      <c r="M15" s="1357"/>
      <c r="N15" s="1357"/>
      <c r="O15" s="1357"/>
      <c r="P15" s="1357"/>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584"/>
      <c r="AV15" s="584"/>
      <c r="AW15" s="584"/>
      <c r="AX15" s="584"/>
      <c r="AY15" s="584"/>
      <c r="AZ15" s="584"/>
      <c r="BA15" s="584"/>
      <c r="BB15" s="584"/>
      <c r="BC15" s="584"/>
      <c r="BD15" s="584"/>
      <c r="BE15" s="584"/>
      <c r="BF15" s="584"/>
      <c r="BG15" s="584"/>
      <c r="BH15" s="584"/>
      <c r="BI15" s="584"/>
      <c r="BJ15" s="584"/>
      <c r="BK15" s="584"/>
      <c r="BL15" s="584"/>
      <c r="BM15" s="584"/>
      <c r="BN15" s="584"/>
      <c r="BO15" s="584"/>
      <c r="BP15" s="584"/>
      <c r="BQ15" s="584"/>
      <c r="BR15" s="584"/>
      <c r="BS15" s="584"/>
      <c r="BT15" s="584"/>
      <c r="BU15" s="584"/>
      <c r="BV15" s="584"/>
      <c r="BW15" s="584"/>
      <c r="BX15" s="584"/>
      <c r="BY15" s="584"/>
      <c r="BZ15" s="584"/>
      <c r="CA15" s="584"/>
      <c r="CB15" s="584"/>
      <c r="CC15" s="584"/>
      <c r="CD15" s="584"/>
      <c r="CE15" s="584"/>
      <c r="CF15" s="584"/>
      <c r="CG15" s="584"/>
      <c r="CH15" s="584"/>
      <c r="CI15" s="584"/>
      <c r="CJ15" s="584"/>
      <c r="CK15" s="584"/>
      <c r="CL15" s="584"/>
      <c r="CM15" s="584"/>
      <c r="CN15" s="584"/>
      <c r="CO15" s="584"/>
      <c r="CP15" s="584"/>
      <c r="CQ15" s="584"/>
      <c r="CR15" s="584"/>
      <c r="CS15" s="584"/>
      <c r="CT15" s="584"/>
      <c r="CU15" s="584"/>
      <c r="CV15" s="584"/>
      <c r="CW15" s="584"/>
      <c r="CX15" s="584"/>
      <c r="CY15" s="584"/>
      <c r="CZ15" s="584"/>
      <c r="DA15" s="584"/>
      <c r="DB15" s="584"/>
      <c r="DC15" s="584"/>
      <c r="DD15" s="584"/>
      <c r="DE15" s="584"/>
      <c r="DF15" s="584"/>
      <c r="DG15" s="584"/>
      <c r="DH15" s="584"/>
      <c r="DI15" s="584"/>
      <c r="DJ15" s="584"/>
      <c r="DK15" s="584"/>
      <c r="DL15" s="584"/>
      <c r="DM15" s="584"/>
      <c r="DN15" s="584"/>
      <c r="DO15" s="584"/>
      <c r="DP15" s="584"/>
      <c r="DQ15" s="584"/>
      <c r="DR15" s="584"/>
      <c r="DS15" s="584"/>
      <c r="DT15" s="584"/>
      <c r="DU15" s="584"/>
      <c r="DV15" s="584"/>
      <c r="DW15" s="584"/>
      <c r="DX15" s="584"/>
      <c r="DY15" s="584"/>
      <c r="DZ15" s="584"/>
      <c r="EA15" s="584"/>
      <c r="EB15" s="584"/>
      <c r="EC15" s="584"/>
      <c r="ED15" s="584"/>
      <c r="EE15" s="584"/>
      <c r="EF15" s="584"/>
      <c r="EG15" s="584"/>
      <c r="EH15" s="584"/>
      <c r="EI15" s="584"/>
      <c r="EJ15" s="584"/>
      <c r="EK15" s="584"/>
      <c r="EL15" s="584"/>
      <c r="EM15" s="584"/>
      <c r="EN15" s="584"/>
      <c r="EO15" s="584"/>
      <c r="EP15" s="584"/>
      <c r="EQ15" s="584"/>
      <c r="ER15" s="584"/>
      <c r="ES15" s="584"/>
      <c r="ET15" s="584"/>
      <c r="EU15" s="584"/>
      <c r="EV15" s="584"/>
      <c r="EW15" s="584"/>
      <c r="EX15" s="584"/>
      <c r="EY15" s="584"/>
      <c r="EZ15" s="584"/>
      <c r="FA15" s="584"/>
      <c r="FB15" s="584"/>
      <c r="FC15" s="584"/>
      <c r="FD15" s="584"/>
      <c r="FE15" s="584"/>
      <c r="FF15" s="584"/>
      <c r="FG15" s="584"/>
      <c r="FH15" s="584"/>
      <c r="FI15" s="584"/>
      <c r="FJ15" s="584"/>
      <c r="FK15" s="584"/>
      <c r="FL15" s="584"/>
      <c r="FM15" s="584"/>
      <c r="FN15" s="584"/>
      <c r="FO15" s="584"/>
      <c r="FP15" s="584"/>
      <c r="FQ15" s="584"/>
      <c r="FR15" s="584"/>
      <c r="FS15" s="584"/>
      <c r="FT15" s="584"/>
      <c r="FU15" s="584"/>
      <c r="FV15" s="584"/>
      <c r="FW15" s="584"/>
      <c r="FX15" s="584"/>
      <c r="FY15" s="584"/>
      <c r="FZ15" s="584"/>
      <c r="GA15" s="584"/>
      <c r="GB15" s="584"/>
      <c r="GC15" s="584"/>
      <c r="GD15" s="584"/>
      <c r="GE15" s="584"/>
      <c r="GF15" s="584"/>
      <c r="GG15" s="584"/>
      <c r="GH15" s="584"/>
      <c r="GI15" s="584"/>
      <c r="GJ15" s="584"/>
      <c r="GK15" s="584"/>
      <c r="GL15" s="584"/>
      <c r="GM15" s="584"/>
      <c r="GN15" s="584"/>
      <c r="GO15" s="584"/>
      <c r="GP15" s="584"/>
      <c r="GQ15" s="584"/>
      <c r="GR15" s="584"/>
      <c r="GS15" s="584"/>
      <c r="GT15" s="584"/>
      <c r="GU15" s="584"/>
      <c r="GV15" s="584"/>
      <c r="GW15" s="584"/>
      <c r="GX15" s="584"/>
      <c r="GY15" s="584"/>
      <c r="GZ15" s="584"/>
      <c r="HA15" s="584"/>
      <c r="HB15" s="584"/>
      <c r="HC15" s="584"/>
      <c r="HD15" s="584"/>
      <c r="HE15" s="584"/>
      <c r="HF15" s="584"/>
      <c r="HG15" s="584"/>
      <c r="HH15" s="584"/>
      <c r="HI15" s="584"/>
      <c r="HJ15" s="584"/>
      <c r="HK15" s="584"/>
      <c r="HL15" s="584"/>
      <c r="HM15" s="584"/>
      <c r="HN15" s="584"/>
      <c r="HO15" s="584"/>
      <c r="HP15" s="584"/>
      <c r="HQ15" s="584"/>
      <c r="HR15" s="584"/>
      <c r="HS15" s="584"/>
      <c r="HT15" s="584"/>
      <c r="HU15" s="584"/>
      <c r="HV15" s="584"/>
      <c r="HW15" s="584"/>
      <c r="HX15" s="584"/>
      <c r="HY15" s="584"/>
      <c r="HZ15" s="584"/>
      <c r="IA15" s="584"/>
      <c r="IB15" s="584"/>
      <c r="IC15" s="584"/>
      <c r="ID15" s="584"/>
      <c r="IE15" s="584"/>
      <c r="IF15" s="584"/>
      <c r="IG15" s="584"/>
      <c r="IH15" s="584"/>
      <c r="II15" s="584"/>
      <c r="IJ15" s="584"/>
      <c r="IK15" s="584"/>
      <c r="IL15" s="584"/>
      <c r="IM15" s="584"/>
      <c r="IN15" s="584"/>
      <c r="IO15" s="584"/>
      <c r="IP15" s="584"/>
      <c r="IQ15" s="584"/>
      <c r="IR15" s="584"/>
      <c r="IS15" s="584"/>
      <c r="IT15" s="584"/>
      <c r="IU15" s="584"/>
      <c r="IV15" s="584"/>
    </row>
    <row r="16" spans="1:256" ht="18" customHeight="1">
      <c r="A16" s="1340" t="s">
        <v>563</v>
      </c>
      <c r="B16" s="1346"/>
      <c r="C16" s="1333"/>
      <c r="D16" s="1333"/>
      <c r="E16" s="1367"/>
      <c r="F16" s="603" t="s">
        <v>560</v>
      </c>
      <c r="G16" s="1361"/>
      <c r="H16" s="1361"/>
      <c r="I16" s="1361"/>
      <c r="J16" s="1358">
        <f>SUM(K16:P18)</f>
        <v>0</v>
      </c>
      <c r="K16" s="1355"/>
      <c r="L16" s="1355"/>
      <c r="M16" s="1355"/>
      <c r="N16" s="1355"/>
      <c r="O16" s="1355"/>
      <c r="P16" s="1355"/>
      <c r="Q16" s="584"/>
      <c r="R16" s="584"/>
      <c r="S16" s="584"/>
      <c r="T16" s="584"/>
      <c r="U16" s="584"/>
      <c r="V16" s="584"/>
      <c r="W16" s="584"/>
      <c r="X16" s="584"/>
      <c r="Y16" s="584"/>
      <c r="Z16" s="584"/>
      <c r="AA16" s="584"/>
      <c r="AB16" s="584"/>
      <c r="AC16" s="584"/>
      <c r="AD16" s="584"/>
      <c r="AE16" s="584"/>
      <c r="AF16" s="584"/>
      <c r="AG16" s="584"/>
      <c r="AH16" s="584"/>
      <c r="AI16" s="584"/>
      <c r="AJ16" s="584"/>
      <c r="AK16" s="584"/>
      <c r="AL16" s="584"/>
      <c r="AM16" s="584"/>
      <c r="AN16" s="584"/>
      <c r="AO16" s="584"/>
      <c r="AP16" s="584"/>
      <c r="AQ16" s="584"/>
      <c r="AR16" s="584"/>
      <c r="AS16" s="584"/>
      <c r="AT16" s="584"/>
      <c r="AU16" s="584"/>
      <c r="AV16" s="584"/>
      <c r="AW16" s="584"/>
      <c r="AX16" s="584"/>
      <c r="AY16" s="584"/>
      <c r="AZ16" s="584"/>
      <c r="BA16" s="584"/>
      <c r="BB16" s="584"/>
      <c r="BC16" s="584"/>
      <c r="BD16" s="584"/>
      <c r="BE16" s="584"/>
      <c r="BF16" s="584"/>
      <c r="BG16" s="584"/>
      <c r="BH16" s="584"/>
      <c r="BI16" s="584"/>
      <c r="BJ16" s="584"/>
      <c r="BK16" s="584"/>
      <c r="BL16" s="584"/>
      <c r="BM16" s="584"/>
      <c r="BN16" s="584"/>
      <c r="BO16" s="584"/>
      <c r="BP16" s="584"/>
      <c r="BQ16" s="584"/>
      <c r="BR16" s="584"/>
      <c r="BS16" s="584"/>
      <c r="BT16" s="584"/>
      <c r="BU16" s="584"/>
      <c r="BV16" s="584"/>
      <c r="BW16" s="584"/>
      <c r="BX16" s="584"/>
      <c r="BY16" s="584"/>
      <c r="BZ16" s="584"/>
      <c r="CA16" s="584"/>
      <c r="CB16" s="584"/>
      <c r="CC16" s="584"/>
      <c r="CD16" s="584"/>
      <c r="CE16" s="584"/>
      <c r="CF16" s="584"/>
      <c r="CG16" s="584"/>
      <c r="CH16" s="584"/>
      <c r="CI16" s="584"/>
      <c r="CJ16" s="584"/>
      <c r="CK16" s="584"/>
      <c r="CL16" s="584"/>
      <c r="CM16" s="584"/>
      <c r="CN16" s="584"/>
      <c r="CO16" s="584"/>
      <c r="CP16" s="584"/>
      <c r="CQ16" s="584"/>
      <c r="CR16" s="584"/>
      <c r="CS16" s="584"/>
      <c r="CT16" s="584"/>
      <c r="CU16" s="584"/>
      <c r="CV16" s="584"/>
      <c r="CW16" s="584"/>
      <c r="CX16" s="584"/>
      <c r="CY16" s="584"/>
      <c r="CZ16" s="584"/>
      <c r="DA16" s="584"/>
      <c r="DB16" s="584"/>
      <c r="DC16" s="584"/>
      <c r="DD16" s="584"/>
      <c r="DE16" s="584"/>
      <c r="DF16" s="584"/>
      <c r="DG16" s="584"/>
      <c r="DH16" s="584"/>
      <c r="DI16" s="584"/>
      <c r="DJ16" s="584"/>
      <c r="DK16" s="584"/>
      <c r="DL16" s="584"/>
      <c r="DM16" s="584"/>
      <c r="DN16" s="584"/>
      <c r="DO16" s="584"/>
      <c r="DP16" s="584"/>
      <c r="DQ16" s="584"/>
      <c r="DR16" s="584"/>
      <c r="DS16" s="584"/>
      <c r="DT16" s="584"/>
      <c r="DU16" s="584"/>
      <c r="DV16" s="584"/>
      <c r="DW16" s="584"/>
      <c r="DX16" s="584"/>
      <c r="DY16" s="584"/>
      <c r="DZ16" s="584"/>
      <c r="EA16" s="584"/>
      <c r="EB16" s="584"/>
      <c r="EC16" s="584"/>
      <c r="ED16" s="584"/>
      <c r="EE16" s="584"/>
      <c r="EF16" s="584"/>
      <c r="EG16" s="584"/>
      <c r="EH16" s="584"/>
      <c r="EI16" s="584"/>
      <c r="EJ16" s="584"/>
      <c r="EK16" s="584"/>
      <c r="EL16" s="584"/>
      <c r="EM16" s="584"/>
      <c r="EN16" s="584"/>
      <c r="EO16" s="584"/>
      <c r="EP16" s="584"/>
      <c r="EQ16" s="584"/>
      <c r="ER16" s="584"/>
      <c r="ES16" s="584"/>
      <c r="ET16" s="584"/>
      <c r="EU16" s="584"/>
      <c r="EV16" s="584"/>
      <c r="EW16" s="584"/>
      <c r="EX16" s="584"/>
      <c r="EY16" s="584"/>
      <c r="EZ16" s="584"/>
      <c r="FA16" s="584"/>
      <c r="FB16" s="584"/>
      <c r="FC16" s="584"/>
      <c r="FD16" s="584"/>
      <c r="FE16" s="584"/>
      <c r="FF16" s="584"/>
      <c r="FG16" s="584"/>
      <c r="FH16" s="584"/>
      <c r="FI16" s="584"/>
      <c r="FJ16" s="584"/>
      <c r="FK16" s="584"/>
      <c r="FL16" s="584"/>
      <c r="FM16" s="584"/>
      <c r="FN16" s="584"/>
      <c r="FO16" s="584"/>
      <c r="FP16" s="584"/>
      <c r="FQ16" s="584"/>
      <c r="FR16" s="584"/>
      <c r="FS16" s="584"/>
      <c r="FT16" s="584"/>
      <c r="FU16" s="584"/>
      <c r="FV16" s="584"/>
      <c r="FW16" s="584"/>
      <c r="FX16" s="584"/>
      <c r="FY16" s="584"/>
      <c r="FZ16" s="584"/>
      <c r="GA16" s="584"/>
      <c r="GB16" s="584"/>
      <c r="GC16" s="584"/>
      <c r="GD16" s="584"/>
      <c r="GE16" s="584"/>
      <c r="GF16" s="584"/>
      <c r="GG16" s="584"/>
      <c r="GH16" s="584"/>
      <c r="GI16" s="584"/>
      <c r="GJ16" s="584"/>
      <c r="GK16" s="584"/>
      <c r="GL16" s="584"/>
      <c r="GM16" s="584"/>
      <c r="GN16" s="584"/>
      <c r="GO16" s="584"/>
      <c r="GP16" s="584"/>
      <c r="GQ16" s="584"/>
      <c r="GR16" s="584"/>
      <c r="GS16" s="584"/>
      <c r="GT16" s="584"/>
      <c r="GU16" s="584"/>
      <c r="GV16" s="584"/>
      <c r="GW16" s="584"/>
      <c r="GX16" s="584"/>
      <c r="GY16" s="584"/>
      <c r="GZ16" s="584"/>
      <c r="HA16" s="584"/>
      <c r="HB16" s="584"/>
      <c r="HC16" s="584"/>
      <c r="HD16" s="584"/>
      <c r="HE16" s="584"/>
      <c r="HF16" s="584"/>
      <c r="HG16" s="584"/>
      <c r="HH16" s="584"/>
      <c r="HI16" s="584"/>
      <c r="HJ16" s="584"/>
      <c r="HK16" s="584"/>
      <c r="HL16" s="584"/>
      <c r="HM16" s="584"/>
      <c r="HN16" s="584"/>
      <c r="HO16" s="584"/>
      <c r="HP16" s="584"/>
      <c r="HQ16" s="584"/>
      <c r="HR16" s="584"/>
      <c r="HS16" s="584"/>
      <c r="HT16" s="584"/>
      <c r="HU16" s="584"/>
      <c r="HV16" s="584"/>
      <c r="HW16" s="584"/>
      <c r="HX16" s="584"/>
      <c r="HY16" s="584"/>
      <c r="HZ16" s="584"/>
      <c r="IA16" s="584"/>
      <c r="IB16" s="584"/>
      <c r="IC16" s="584"/>
      <c r="ID16" s="584"/>
      <c r="IE16" s="584"/>
      <c r="IF16" s="584"/>
      <c r="IG16" s="584"/>
      <c r="IH16" s="584"/>
      <c r="II16" s="584"/>
      <c r="IJ16" s="584"/>
      <c r="IK16" s="584"/>
      <c r="IL16" s="584"/>
      <c r="IM16" s="584"/>
      <c r="IN16" s="584"/>
      <c r="IO16" s="584"/>
      <c r="IP16" s="584"/>
      <c r="IQ16" s="584"/>
      <c r="IR16" s="584"/>
      <c r="IS16" s="584"/>
      <c r="IT16" s="584"/>
      <c r="IU16" s="584"/>
      <c r="IV16" s="584"/>
    </row>
    <row r="17" spans="1:256" ht="18" customHeight="1">
      <c r="A17" s="1341"/>
      <c r="B17" s="1347"/>
      <c r="C17" s="1334"/>
      <c r="D17" s="1334"/>
      <c r="E17" s="1347"/>
      <c r="F17" s="603" t="s">
        <v>561</v>
      </c>
      <c r="G17" s="1362"/>
      <c r="H17" s="1362"/>
      <c r="I17" s="1362"/>
      <c r="J17" s="1359"/>
      <c r="K17" s="1356"/>
      <c r="L17" s="1356"/>
      <c r="M17" s="1356"/>
      <c r="N17" s="1356"/>
      <c r="O17" s="1356"/>
      <c r="P17" s="1356"/>
      <c r="Q17" s="584"/>
      <c r="R17" s="584"/>
      <c r="S17" s="584"/>
      <c r="T17" s="584"/>
      <c r="U17" s="584"/>
      <c r="V17" s="584"/>
      <c r="W17" s="584"/>
      <c r="X17" s="584"/>
      <c r="Y17" s="584"/>
      <c r="Z17" s="584"/>
      <c r="AA17" s="584"/>
      <c r="AB17" s="584"/>
      <c r="AC17" s="584"/>
      <c r="AD17" s="584"/>
      <c r="AE17" s="584"/>
      <c r="AF17" s="584"/>
      <c r="AG17" s="584"/>
      <c r="AH17" s="584"/>
      <c r="AI17" s="584"/>
      <c r="AJ17" s="584"/>
      <c r="AK17" s="584"/>
      <c r="AL17" s="584"/>
      <c r="AM17" s="584"/>
      <c r="AN17" s="584"/>
      <c r="AO17" s="584"/>
      <c r="AP17" s="584"/>
      <c r="AQ17" s="584"/>
      <c r="AR17" s="584"/>
      <c r="AS17" s="584"/>
      <c r="AT17" s="584"/>
      <c r="AU17" s="584"/>
      <c r="AV17" s="584"/>
      <c r="AW17" s="584"/>
      <c r="AX17" s="584"/>
      <c r="AY17" s="584"/>
      <c r="AZ17" s="584"/>
      <c r="BA17" s="584"/>
      <c r="BB17" s="584"/>
      <c r="BC17" s="584"/>
      <c r="BD17" s="584"/>
      <c r="BE17" s="584"/>
      <c r="BF17" s="584"/>
      <c r="BG17" s="584"/>
      <c r="BH17" s="584"/>
      <c r="BI17" s="584"/>
      <c r="BJ17" s="584"/>
      <c r="BK17" s="584"/>
      <c r="BL17" s="584"/>
      <c r="BM17" s="584"/>
      <c r="BN17" s="584"/>
      <c r="BO17" s="584"/>
      <c r="BP17" s="584"/>
      <c r="BQ17" s="584"/>
      <c r="BR17" s="584"/>
      <c r="BS17" s="584"/>
      <c r="BT17" s="584"/>
      <c r="BU17" s="584"/>
      <c r="BV17" s="584"/>
      <c r="BW17" s="584"/>
      <c r="BX17" s="584"/>
      <c r="BY17" s="584"/>
      <c r="BZ17" s="584"/>
      <c r="CA17" s="584"/>
      <c r="CB17" s="584"/>
      <c r="CC17" s="584"/>
      <c r="CD17" s="584"/>
      <c r="CE17" s="584"/>
      <c r="CF17" s="584"/>
      <c r="CG17" s="584"/>
      <c r="CH17" s="584"/>
      <c r="CI17" s="584"/>
      <c r="CJ17" s="584"/>
      <c r="CK17" s="584"/>
      <c r="CL17" s="584"/>
      <c r="CM17" s="584"/>
      <c r="CN17" s="584"/>
      <c r="CO17" s="584"/>
      <c r="CP17" s="584"/>
      <c r="CQ17" s="584"/>
      <c r="CR17" s="584"/>
      <c r="CS17" s="584"/>
      <c r="CT17" s="584"/>
      <c r="CU17" s="584"/>
      <c r="CV17" s="584"/>
      <c r="CW17" s="584"/>
      <c r="CX17" s="584"/>
      <c r="CY17" s="584"/>
      <c r="CZ17" s="584"/>
      <c r="DA17" s="584"/>
      <c r="DB17" s="584"/>
      <c r="DC17" s="584"/>
      <c r="DD17" s="584"/>
      <c r="DE17" s="584"/>
      <c r="DF17" s="584"/>
      <c r="DG17" s="584"/>
      <c r="DH17" s="584"/>
      <c r="DI17" s="584"/>
      <c r="DJ17" s="584"/>
      <c r="DK17" s="584"/>
      <c r="DL17" s="584"/>
      <c r="DM17" s="584"/>
      <c r="DN17" s="584"/>
      <c r="DO17" s="584"/>
      <c r="DP17" s="584"/>
      <c r="DQ17" s="584"/>
      <c r="DR17" s="584"/>
      <c r="DS17" s="584"/>
      <c r="DT17" s="584"/>
      <c r="DU17" s="584"/>
      <c r="DV17" s="584"/>
      <c r="DW17" s="584"/>
      <c r="DX17" s="584"/>
      <c r="DY17" s="584"/>
      <c r="DZ17" s="584"/>
      <c r="EA17" s="584"/>
      <c r="EB17" s="584"/>
      <c r="EC17" s="584"/>
      <c r="ED17" s="584"/>
      <c r="EE17" s="584"/>
      <c r="EF17" s="584"/>
      <c r="EG17" s="584"/>
      <c r="EH17" s="584"/>
      <c r="EI17" s="584"/>
      <c r="EJ17" s="584"/>
      <c r="EK17" s="584"/>
      <c r="EL17" s="584"/>
      <c r="EM17" s="584"/>
      <c r="EN17" s="584"/>
      <c r="EO17" s="584"/>
      <c r="EP17" s="584"/>
      <c r="EQ17" s="584"/>
      <c r="ER17" s="584"/>
      <c r="ES17" s="584"/>
      <c r="ET17" s="584"/>
      <c r="EU17" s="584"/>
      <c r="EV17" s="584"/>
      <c r="EW17" s="584"/>
      <c r="EX17" s="584"/>
      <c r="EY17" s="584"/>
      <c r="EZ17" s="584"/>
      <c r="FA17" s="584"/>
      <c r="FB17" s="584"/>
      <c r="FC17" s="584"/>
      <c r="FD17" s="584"/>
      <c r="FE17" s="584"/>
      <c r="FF17" s="584"/>
      <c r="FG17" s="584"/>
      <c r="FH17" s="584"/>
      <c r="FI17" s="584"/>
      <c r="FJ17" s="584"/>
      <c r="FK17" s="584"/>
      <c r="FL17" s="584"/>
      <c r="FM17" s="584"/>
      <c r="FN17" s="584"/>
      <c r="FO17" s="584"/>
      <c r="FP17" s="584"/>
      <c r="FQ17" s="584"/>
      <c r="FR17" s="584"/>
      <c r="FS17" s="584"/>
      <c r="FT17" s="584"/>
      <c r="FU17" s="584"/>
      <c r="FV17" s="584"/>
      <c r="FW17" s="584"/>
      <c r="FX17" s="584"/>
      <c r="FY17" s="584"/>
      <c r="FZ17" s="584"/>
      <c r="GA17" s="584"/>
      <c r="GB17" s="584"/>
      <c r="GC17" s="584"/>
      <c r="GD17" s="584"/>
      <c r="GE17" s="584"/>
      <c r="GF17" s="584"/>
      <c r="GG17" s="584"/>
      <c r="GH17" s="584"/>
      <c r="GI17" s="584"/>
      <c r="GJ17" s="584"/>
      <c r="GK17" s="584"/>
      <c r="GL17" s="584"/>
      <c r="GM17" s="584"/>
      <c r="GN17" s="584"/>
      <c r="GO17" s="584"/>
      <c r="GP17" s="584"/>
      <c r="GQ17" s="584"/>
      <c r="GR17" s="584"/>
      <c r="GS17" s="584"/>
      <c r="GT17" s="584"/>
      <c r="GU17" s="584"/>
      <c r="GV17" s="584"/>
      <c r="GW17" s="584"/>
      <c r="GX17" s="584"/>
      <c r="GY17" s="584"/>
      <c r="GZ17" s="584"/>
      <c r="HA17" s="584"/>
      <c r="HB17" s="584"/>
      <c r="HC17" s="584"/>
      <c r="HD17" s="584"/>
      <c r="HE17" s="584"/>
      <c r="HF17" s="584"/>
      <c r="HG17" s="584"/>
      <c r="HH17" s="584"/>
      <c r="HI17" s="584"/>
      <c r="HJ17" s="584"/>
      <c r="HK17" s="584"/>
      <c r="HL17" s="584"/>
      <c r="HM17" s="584"/>
      <c r="HN17" s="584"/>
      <c r="HO17" s="584"/>
      <c r="HP17" s="584"/>
      <c r="HQ17" s="584"/>
      <c r="HR17" s="584"/>
      <c r="HS17" s="584"/>
      <c r="HT17" s="584"/>
      <c r="HU17" s="584"/>
      <c r="HV17" s="584"/>
      <c r="HW17" s="584"/>
      <c r="HX17" s="584"/>
      <c r="HY17" s="584"/>
      <c r="HZ17" s="584"/>
      <c r="IA17" s="584"/>
      <c r="IB17" s="584"/>
      <c r="IC17" s="584"/>
      <c r="ID17" s="584"/>
      <c r="IE17" s="584"/>
      <c r="IF17" s="584"/>
      <c r="IG17" s="584"/>
      <c r="IH17" s="584"/>
      <c r="II17" s="584"/>
      <c r="IJ17" s="584"/>
      <c r="IK17" s="584"/>
      <c r="IL17" s="584"/>
      <c r="IM17" s="584"/>
      <c r="IN17" s="584"/>
      <c r="IO17" s="584"/>
      <c r="IP17" s="584"/>
      <c r="IQ17" s="584"/>
      <c r="IR17" s="584"/>
      <c r="IS17" s="584"/>
      <c r="IT17" s="584"/>
      <c r="IU17" s="584"/>
      <c r="IV17" s="584"/>
    </row>
    <row r="18" spans="1:256" ht="18" customHeight="1">
      <c r="A18" s="1342"/>
      <c r="B18" s="1348"/>
      <c r="C18" s="1335"/>
      <c r="D18" s="1335"/>
      <c r="E18" s="1348"/>
      <c r="F18" s="603" t="s">
        <v>562</v>
      </c>
      <c r="G18" s="1363"/>
      <c r="H18" s="1363"/>
      <c r="I18" s="1363"/>
      <c r="J18" s="1360"/>
      <c r="K18" s="1357"/>
      <c r="L18" s="1357"/>
      <c r="M18" s="1357"/>
      <c r="N18" s="1357"/>
      <c r="O18" s="1357"/>
      <c r="P18" s="1357"/>
      <c r="Q18" s="584"/>
      <c r="R18" s="584"/>
      <c r="S18" s="584"/>
      <c r="T18" s="584"/>
      <c r="U18" s="584"/>
      <c r="V18" s="584"/>
      <c r="W18" s="584"/>
      <c r="X18" s="584"/>
      <c r="Y18" s="584"/>
      <c r="Z18" s="584"/>
      <c r="AA18" s="584"/>
      <c r="AB18" s="584"/>
      <c r="AC18" s="584"/>
      <c r="AD18" s="584"/>
      <c r="AE18" s="584"/>
      <c r="AF18" s="584"/>
      <c r="AG18" s="584"/>
      <c r="AH18" s="584"/>
      <c r="AI18" s="584"/>
      <c r="AJ18" s="584"/>
      <c r="AK18" s="584"/>
      <c r="AL18" s="584"/>
      <c r="AM18" s="584"/>
      <c r="AN18" s="584"/>
      <c r="AO18" s="584"/>
      <c r="AP18" s="584"/>
      <c r="AQ18" s="584"/>
      <c r="AR18" s="584"/>
      <c r="AS18" s="584"/>
      <c r="AT18" s="584"/>
      <c r="AU18" s="584"/>
      <c r="AV18" s="584"/>
      <c r="AW18" s="584"/>
      <c r="AX18" s="584"/>
      <c r="AY18" s="584"/>
      <c r="AZ18" s="584"/>
      <c r="BA18" s="584"/>
      <c r="BB18" s="584"/>
      <c r="BC18" s="584"/>
      <c r="BD18" s="584"/>
      <c r="BE18" s="584"/>
      <c r="BF18" s="584"/>
      <c r="BG18" s="584"/>
      <c r="BH18" s="584"/>
      <c r="BI18" s="584"/>
      <c r="BJ18" s="584"/>
      <c r="BK18" s="584"/>
      <c r="BL18" s="584"/>
      <c r="BM18" s="584"/>
      <c r="BN18" s="584"/>
      <c r="BO18" s="584"/>
      <c r="BP18" s="584"/>
      <c r="BQ18" s="584"/>
      <c r="BR18" s="584"/>
      <c r="BS18" s="584"/>
      <c r="BT18" s="584"/>
      <c r="BU18" s="584"/>
      <c r="BV18" s="584"/>
      <c r="BW18" s="584"/>
      <c r="BX18" s="584"/>
      <c r="BY18" s="584"/>
      <c r="BZ18" s="584"/>
      <c r="CA18" s="584"/>
      <c r="CB18" s="584"/>
      <c r="CC18" s="584"/>
      <c r="CD18" s="584"/>
      <c r="CE18" s="584"/>
      <c r="CF18" s="584"/>
      <c r="CG18" s="584"/>
      <c r="CH18" s="584"/>
      <c r="CI18" s="584"/>
      <c r="CJ18" s="584"/>
      <c r="CK18" s="584"/>
      <c r="CL18" s="584"/>
      <c r="CM18" s="584"/>
      <c r="CN18" s="584"/>
      <c r="CO18" s="584"/>
      <c r="CP18" s="584"/>
      <c r="CQ18" s="584"/>
      <c r="CR18" s="584"/>
      <c r="CS18" s="584"/>
      <c r="CT18" s="584"/>
      <c r="CU18" s="584"/>
      <c r="CV18" s="584"/>
      <c r="CW18" s="584"/>
      <c r="CX18" s="584"/>
      <c r="CY18" s="584"/>
      <c r="CZ18" s="584"/>
      <c r="DA18" s="584"/>
      <c r="DB18" s="584"/>
      <c r="DC18" s="584"/>
      <c r="DD18" s="584"/>
      <c r="DE18" s="584"/>
      <c r="DF18" s="584"/>
      <c r="DG18" s="584"/>
      <c r="DH18" s="584"/>
      <c r="DI18" s="584"/>
      <c r="DJ18" s="584"/>
      <c r="DK18" s="584"/>
      <c r="DL18" s="584"/>
      <c r="DM18" s="584"/>
      <c r="DN18" s="584"/>
      <c r="DO18" s="584"/>
      <c r="DP18" s="584"/>
      <c r="DQ18" s="584"/>
      <c r="DR18" s="584"/>
      <c r="DS18" s="584"/>
      <c r="DT18" s="584"/>
      <c r="DU18" s="584"/>
      <c r="DV18" s="584"/>
      <c r="DW18" s="584"/>
      <c r="DX18" s="584"/>
      <c r="DY18" s="584"/>
      <c r="DZ18" s="584"/>
      <c r="EA18" s="584"/>
      <c r="EB18" s="584"/>
      <c r="EC18" s="584"/>
      <c r="ED18" s="584"/>
      <c r="EE18" s="584"/>
      <c r="EF18" s="584"/>
      <c r="EG18" s="584"/>
      <c r="EH18" s="584"/>
      <c r="EI18" s="584"/>
      <c r="EJ18" s="584"/>
      <c r="EK18" s="584"/>
      <c r="EL18" s="584"/>
      <c r="EM18" s="584"/>
      <c r="EN18" s="584"/>
      <c r="EO18" s="584"/>
      <c r="EP18" s="584"/>
      <c r="EQ18" s="584"/>
      <c r="ER18" s="584"/>
      <c r="ES18" s="584"/>
      <c r="ET18" s="584"/>
      <c r="EU18" s="584"/>
      <c r="EV18" s="584"/>
      <c r="EW18" s="584"/>
      <c r="EX18" s="584"/>
      <c r="EY18" s="584"/>
      <c r="EZ18" s="584"/>
      <c r="FA18" s="584"/>
      <c r="FB18" s="584"/>
      <c r="FC18" s="584"/>
      <c r="FD18" s="584"/>
      <c r="FE18" s="584"/>
      <c r="FF18" s="584"/>
      <c r="FG18" s="584"/>
      <c r="FH18" s="584"/>
      <c r="FI18" s="584"/>
      <c r="FJ18" s="584"/>
      <c r="FK18" s="584"/>
      <c r="FL18" s="584"/>
      <c r="FM18" s="584"/>
      <c r="FN18" s="584"/>
      <c r="FO18" s="584"/>
      <c r="FP18" s="584"/>
      <c r="FQ18" s="584"/>
      <c r="FR18" s="584"/>
      <c r="FS18" s="584"/>
      <c r="FT18" s="584"/>
      <c r="FU18" s="584"/>
      <c r="FV18" s="584"/>
      <c r="FW18" s="584"/>
      <c r="FX18" s="584"/>
      <c r="FY18" s="584"/>
      <c r="FZ18" s="584"/>
      <c r="GA18" s="584"/>
      <c r="GB18" s="584"/>
      <c r="GC18" s="584"/>
      <c r="GD18" s="584"/>
      <c r="GE18" s="584"/>
      <c r="GF18" s="584"/>
      <c r="GG18" s="584"/>
      <c r="GH18" s="584"/>
      <c r="GI18" s="584"/>
      <c r="GJ18" s="584"/>
      <c r="GK18" s="584"/>
      <c r="GL18" s="584"/>
      <c r="GM18" s="584"/>
      <c r="GN18" s="584"/>
      <c r="GO18" s="584"/>
      <c r="GP18" s="584"/>
      <c r="GQ18" s="584"/>
      <c r="GR18" s="584"/>
      <c r="GS18" s="584"/>
      <c r="GT18" s="584"/>
      <c r="GU18" s="584"/>
      <c r="GV18" s="584"/>
      <c r="GW18" s="584"/>
      <c r="GX18" s="584"/>
      <c r="GY18" s="584"/>
      <c r="GZ18" s="584"/>
      <c r="HA18" s="584"/>
      <c r="HB18" s="584"/>
      <c r="HC18" s="584"/>
      <c r="HD18" s="584"/>
      <c r="HE18" s="584"/>
      <c r="HF18" s="584"/>
      <c r="HG18" s="584"/>
      <c r="HH18" s="584"/>
      <c r="HI18" s="584"/>
      <c r="HJ18" s="584"/>
      <c r="HK18" s="584"/>
      <c r="HL18" s="584"/>
      <c r="HM18" s="584"/>
      <c r="HN18" s="584"/>
      <c r="HO18" s="584"/>
      <c r="HP18" s="584"/>
      <c r="HQ18" s="584"/>
      <c r="HR18" s="584"/>
      <c r="HS18" s="584"/>
      <c r="HT18" s="584"/>
      <c r="HU18" s="584"/>
      <c r="HV18" s="584"/>
      <c r="HW18" s="584"/>
      <c r="HX18" s="584"/>
      <c r="HY18" s="584"/>
      <c r="HZ18" s="584"/>
      <c r="IA18" s="584"/>
      <c r="IB18" s="584"/>
      <c r="IC18" s="584"/>
      <c r="ID18" s="584"/>
      <c r="IE18" s="584"/>
      <c r="IF18" s="584"/>
      <c r="IG18" s="584"/>
      <c r="IH18" s="584"/>
      <c r="II18" s="584"/>
      <c r="IJ18" s="584"/>
      <c r="IK18" s="584"/>
      <c r="IL18" s="584"/>
      <c r="IM18" s="584"/>
      <c r="IN18" s="584"/>
      <c r="IO18" s="584"/>
      <c r="IP18" s="584"/>
      <c r="IQ18" s="584"/>
      <c r="IR18" s="584"/>
      <c r="IS18" s="584"/>
      <c r="IT18" s="584"/>
      <c r="IU18" s="584"/>
      <c r="IV18" s="584"/>
    </row>
    <row r="19" spans="1:256" ht="18" customHeight="1">
      <c r="A19" s="1340" t="s">
        <v>332</v>
      </c>
      <c r="B19" s="1346"/>
      <c r="C19" s="1333"/>
      <c r="D19" s="1333"/>
      <c r="E19" s="1346"/>
      <c r="F19" s="603" t="s">
        <v>560</v>
      </c>
      <c r="G19" s="1361"/>
      <c r="H19" s="1361"/>
      <c r="I19" s="1361"/>
      <c r="J19" s="1358">
        <f>SUM(K19:P21)</f>
        <v>0</v>
      </c>
      <c r="K19" s="1355"/>
      <c r="L19" s="1355"/>
      <c r="M19" s="1355"/>
      <c r="N19" s="1355"/>
      <c r="O19" s="1355"/>
      <c r="P19" s="1355"/>
      <c r="Q19" s="584"/>
      <c r="R19" s="584"/>
      <c r="S19" s="584"/>
      <c r="T19" s="584"/>
      <c r="U19" s="584"/>
      <c r="V19" s="584"/>
      <c r="W19" s="584"/>
      <c r="X19" s="584"/>
      <c r="Y19" s="584"/>
      <c r="Z19" s="584"/>
      <c r="AA19" s="584"/>
      <c r="AB19" s="584"/>
      <c r="AC19" s="584"/>
      <c r="AD19" s="584"/>
      <c r="AE19" s="584"/>
      <c r="AF19" s="584"/>
      <c r="AG19" s="584"/>
      <c r="AH19" s="584"/>
      <c r="AI19" s="584"/>
      <c r="AJ19" s="584"/>
      <c r="AK19" s="584"/>
      <c r="AL19" s="584"/>
      <c r="AM19" s="584"/>
      <c r="AN19" s="584"/>
      <c r="AO19" s="584"/>
      <c r="AP19" s="584"/>
      <c r="AQ19" s="584"/>
      <c r="AR19" s="584"/>
      <c r="AS19" s="584"/>
      <c r="AT19" s="584"/>
      <c r="AU19" s="584"/>
      <c r="AV19" s="584"/>
      <c r="AW19" s="584"/>
      <c r="AX19" s="584"/>
      <c r="AY19" s="584"/>
      <c r="AZ19" s="584"/>
      <c r="BA19" s="584"/>
      <c r="BB19" s="584"/>
      <c r="BC19" s="584"/>
      <c r="BD19" s="584"/>
      <c r="BE19" s="584"/>
      <c r="BF19" s="584"/>
      <c r="BG19" s="584"/>
      <c r="BH19" s="584"/>
      <c r="BI19" s="584"/>
      <c r="BJ19" s="584"/>
      <c r="BK19" s="584"/>
      <c r="BL19" s="584"/>
      <c r="BM19" s="584"/>
      <c r="BN19" s="584"/>
      <c r="BO19" s="584"/>
      <c r="BP19" s="584"/>
      <c r="BQ19" s="584"/>
      <c r="BR19" s="584"/>
      <c r="BS19" s="584"/>
      <c r="BT19" s="584"/>
      <c r="BU19" s="584"/>
      <c r="BV19" s="584"/>
      <c r="BW19" s="584"/>
      <c r="BX19" s="584"/>
      <c r="BY19" s="584"/>
      <c r="BZ19" s="584"/>
      <c r="CA19" s="584"/>
      <c r="CB19" s="584"/>
      <c r="CC19" s="584"/>
      <c r="CD19" s="584"/>
      <c r="CE19" s="584"/>
      <c r="CF19" s="584"/>
      <c r="CG19" s="584"/>
      <c r="CH19" s="584"/>
      <c r="CI19" s="584"/>
      <c r="CJ19" s="584"/>
      <c r="CK19" s="584"/>
      <c r="CL19" s="584"/>
      <c r="CM19" s="584"/>
      <c r="CN19" s="584"/>
      <c r="CO19" s="584"/>
      <c r="CP19" s="584"/>
      <c r="CQ19" s="584"/>
      <c r="CR19" s="584"/>
      <c r="CS19" s="584"/>
      <c r="CT19" s="584"/>
      <c r="CU19" s="584"/>
      <c r="CV19" s="584"/>
      <c r="CW19" s="584"/>
      <c r="CX19" s="584"/>
      <c r="CY19" s="584"/>
      <c r="CZ19" s="584"/>
      <c r="DA19" s="584"/>
      <c r="DB19" s="584"/>
      <c r="DC19" s="584"/>
      <c r="DD19" s="584"/>
      <c r="DE19" s="584"/>
      <c r="DF19" s="584"/>
      <c r="DG19" s="584"/>
      <c r="DH19" s="584"/>
      <c r="DI19" s="584"/>
      <c r="DJ19" s="584"/>
      <c r="DK19" s="584"/>
      <c r="DL19" s="584"/>
      <c r="DM19" s="584"/>
      <c r="DN19" s="584"/>
      <c r="DO19" s="584"/>
      <c r="DP19" s="584"/>
      <c r="DQ19" s="584"/>
      <c r="DR19" s="584"/>
      <c r="DS19" s="584"/>
      <c r="DT19" s="584"/>
      <c r="DU19" s="584"/>
      <c r="DV19" s="584"/>
      <c r="DW19" s="584"/>
      <c r="DX19" s="584"/>
      <c r="DY19" s="584"/>
      <c r="DZ19" s="584"/>
      <c r="EA19" s="584"/>
      <c r="EB19" s="584"/>
      <c r="EC19" s="584"/>
      <c r="ED19" s="584"/>
      <c r="EE19" s="584"/>
      <c r="EF19" s="584"/>
      <c r="EG19" s="584"/>
      <c r="EH19" s="584"/>
      <c r="EI19" s="584"/>
      <c r="EJ19" s="584"/>
      <c r="EK19" s="584"/>
      <c r="EL19" s="584"/>
      <c r="EM19" s="584"/>
      <c r="EN19" s="584"/>
      <c r="EO19" s="584"/>
      <c r="EP19" s="584"/>
      <c r="EQ19" s="584"/>
      <c r="ER19" s="584"/>
      <c r="ES19" s="584"/>
      <c r="ET19" s="584"/>
      <c r="EU19" s="584"/>
      <c r="EV19" s="584"/>
      <c r="EW19" s="584"/>
      <c r="EX19" s="584"/>
      <c r="EY19" s="584"/>
      <c r="EZ19" s="584"/>
      <c r="FA19" s="584"/>
      <c r="FB19" s="584"/>
      <c r="FC19" s="584"/>
      <c r="FD19" s="584"/>
      <c r="FE19" s="584"/>
      <c r="FF19" s="584"/>
      <c r="FG19" s="584"/>
      <c r="FH19" s="584"/>
      <c r="FI19" s="584"/>
      <c r="FJ19" s="584"/>
      <c r="FK19" s="584"/>
      <c r="FL19" s="584"/>
      <c r="FM19" s="584"/>
      <c r="FN19" s="584"/>
      <c r="FO19" s="584"/>
      <c r="FP19" s="584"/>
      <c r="FQ19" s="584"/>
      <c r="FR19" s="584"/>
      <c r="FS19" s="584"/>
      <c r="FT19" s="584"/>
      <c r="FU19" s="584"/>
      <c r="FV19" s="584"/>
      <c r="FW19" s="584"/>
      <c r="FX19" s="584"/>
      <c r="FY19" s="584"/>
      <c r="FZ19" s="584"/>
      <c r="GA19" s="584"/>
      <c r="GB19" s="584"/>
      <c r="GC19" s="584"/>
      <c r="GD19" s="584"/>
      <c r="GE19" s="584"/>
      <c r="GF19" s="584"/>
      <c r="GG19" s="584"/>
      <c r="GH19" s="584"/>
      <c r="GI19" s="584"/>
      <c r="GJ19" s="584"/>
      <c r="GK19" s="584"/>
      <c r="GL19" s="584"/>
      <c r="GM19" s="584"/>
      <c r="GN19" s="584"/>
      <c r="GO19" s="584"/>
      <c r="GP19" s="584"/>
      <c r="GQ19" s="584"/>
      <c r="GR19" s="584"/>
      <c r="GS19" s="584"/>
      <c r="GT19" s="584"/>
      <c r="GU19" s="584"/>
      <c r="GV19" s="584"/>
      <c r="GW19" s="584"/>
      <c r="GX19" s="584"/>
      <c r="GY19" s="584"/>
      <c r="GZ19" s="584"/>
      <c r="HA19" s="584"/>
      <c r="HB19" s="584"/>
      <c r="HC19" s="584"/>
      <c r="HD19" s="584"/>
      <c r="HE19" s="584"/>
      <c r="HF19" s="584"/>
      <c r="HG19" s="584"/>
      <c r="HH19" s="584"/>
      <c r="HI19" s="584"/>
      <c r="HJ19" s="584"/>
      <c r="HK19" s="584"/>
      <c r="HL19" s="584"/>
      <c r="HM19" s="584"/>
      <c r="HN19" s="584"/>
      <c r="HO19" s="584"/>
      <c r="HP19" s="584"/>
      <c r="HQ19" s="584"/>
      <c r="HR19" s="584"/>
      <c r="HS19" s="584"/>
      <c r="HT19" s="584"/>
      <c r="HU19" s="584"/>
      <c r="HV19" s="584"/>
      <c r="HW19" s="584"/>
      <c r="HX19" s="584"/>
      <c r="HY19" s="584"/>
      <c r="HZ19" s="584"/>
      <c r="IA19" s="584"/>
      <c r="IB19" s="584"/>
      <c r="IC19" s="584"/>
      <c r="ID19" s="584"/>
      <c r="IE19" s="584"/>
      <c r="IF19" s="584"/>
      <c r="IG19" s="584"/>
      <c r="IH19" s="584"/>
      <c r="II19" s="584"/>
      <c r="IJ19" s="584"/>
      <c r="IK19" s="584"/>
      <c r="IL19" s="584"/>
      <c r="IM19" s="584"/>
      <c r="IN19" s="584"/>
      <c r="IO19" s="584"/>
      <c r="IP19" s="584"/>
      <c r="IQ19" s="584"/>
      <c r="IR19" s="584"/>
      <c r="IS19" s="584"/>
      <c r="IT19" s="584"/>
      <c r="IU19" s="584"/>
      <c r="IV19" s="584"/>
    </row>
    <row r="20" spans="1:256" ht="18" customHeight="1">
      <c r="A20" s="1341"/>
      <c r="B20" s="1347"/>
      <c r="C20" s="1334"/>
      <c r="D20" s="1334"/>
      <c r="E20" s="1347"/>
      <c r="F20" s="603" t="s">
        <v>561</v>
      </c>
      <c r="G20" s="1362"/>
      <c r="H20" s="1362"/>
      <c r="I20" s="1362"/>
      <c r="J20" s="1359"/>
      <c r="K20" s="1356"/>
      <c r="L20" s="1356"/>
      <c r="M20" s="1356"/>
      <c r="N20" s="1356"/>
      <c r="O20" s="1356"/>
      <c r="P20" s="1356"/>
      <c r="Q20" s="584"/>
      <c r="R20" s="584"/>
      <c r="S20" s="584"/>
      <c r="T20" s="584"/>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R20" s="584"/>
      <c r="AS20" s="584"/>
      <c r="AT20" s="584"/>
      <c r="AU20" s="584"/>
      <c r="AV20" s="584"/>
      <c r="AW20" s="584"/>
      <c r="AX20" s="584"/>
      <c r="AY20" s="584"/>
      <c r="AZ20" s="584"/>
      <c r="BA20" s="584"/>
      <c r="BB20" s="584"/>
      <c r="BC20" s="584"/>
      <c r="BD20" s="584"/>
      <c r="BE20" s="584"/>
      <c r="BF20" s="584"/>
      <c r="BG20" s="584"/>
      <c r="BH20" s="584"/>
      <c r="BI20" s="584"/>
      <c r="BJ20" s="584"/>
      <c r="BK20" s="584"/>
      <c r="BL20" s="584"/>
      <c r="BM20" s="584"/>
      <c r="BN20" s="584"/>
      <c r="BO20" s="584"/>
      <c r="BP20" s="584"/>
      <c r="BQ20" s="584"/>
      <c r="BR20" s="584"/>
      <c r="BS20" s="584"/>
      <c r="BT20" s="584"/>
      <c r="BU20" s="584"/>
      <c r="BV20" s="584"/>
      <c r="BW20" s="584"/>
      <c r="BX20" s="584"/>
      <c r="BY20" s="584"/>
      <c r="BZ20" s="584"/>
      <c r="CA20" s="584"/>
      <c r="CB20" s="584"/>
      <c r="CC20" s="584"/>
      <c r="CD20" s="584"/>
      <c r="CE20" s="584"/>
      <c r="CF20" s="584"/>
      <c r="CG20" s="584"/>
      <c r="CH20" s="584"/>
      <c r="CI20" s="584"/>
      <c r="CJ20" s="584"/>
      <c r="CK20" s="584"/>
      <c r="CL20" s="584"/>
      <c r="CM20" s="584"/>
      <c r="CN20" s="584"/>
      <c r="CO20" s="584"/>
      <c r="CP20" s="584"/>
      <c r="CQ20" s="584"/>
      <c r="CR20" s="584"/>
      <c r="CS20" s="584"/>
      <c r="CT20" s="584"/>
      <c r="CU20" s="584"/>
      <c r="CV20" s="584"/>
      <c r="CW20" s="584"/>
      <c r="CX20" s="584"/>
      <c r="CY20" s="584"/>
      <c r="CZ20" s="584"/>
      <c r="DA20" s="584"/>
      <c r="DB20" s="584"/>
      <c r="DC20" s="584"/>
      <c r="DD20" s="584"/>
      <c r="DE20" s="584"/>
      <c r="DF20" s="584"/>
      <c r="DG20" s="584"/>
      <c r="DH20" s="584"/>
      <c r="DI20" s="584"/>
      <c r="DJ20" s="584"/>
      <c r="DK20" s="584"/>
      <c r="DL20" s="584"/>
      <c r="DM20" s="584"/>
      <c r="DN20" s="584"/>
      <c r="DO20" s="584"/>
      <c r="DP20" s="584"/>
      <c r="DQ20" s="584"/>
      <c r="DR20" s="584"/>
      <c r="DS20" s="584"/>
      <c r="DT20" s="584"/>
      <c r="DU20" s="584"/>
      <c r="DV20" s="584"/>
      <c r="DW20" s="584"/>
      <c r="DX20" s="584"/>
      <c r="DY20" s="584"/>
      <c r="DZ20" s="584"/>
      <c r="EA20" s="584"/>
      <c r="EB20" s="584"/>
      <c r="EC20" s="584"/>
      <c r="ED20" s="584"/>
      <c r="EE20" s="584"/>
      <c r="EF20" s="584"/>
      <c r="EG20" s="584"/>
      <c r="EH20" s="584"/>
      <c r="EI20" s="584"/>
      <c r="EJ20" s="584"/>
      <c r="EK20" s="584"/>
      <c r="EL20" s="584"/>
      <c r="EM20" s="584"/>
      <c r="EN20" s="584"/>
      <c r="EO20" s="584"/>
      <c r="EP20" s="584"/>
      <c r="EQ20" s="584"/>
      <c r="ER20" s="584"/>
      <c r="ES20" s="584"/>
      <c r="ET20" s="584"/>
      <c r="EU20" s="584"/>
      <c r="EV20" s="584"/>
      <c r="EW20" s="584"/>
      <c r="EX20" s="584"/>
      <c r="EY20" s="584"/>
      <c r="EZ20" s="584"/>
      <c r="FA20" s="584"/>
      <c r="FB20" s="584"/>
      <c r="FC20" s="584"/>
      <c r="FD20" s="584"/>
      <c r="FE20" s="584"/>
      <c r="FF20" s="584"/>
      <c r="FG20" s="584"/>
      <c r="FH20" s="584"/>
      <c r="FI20" s="584"/>
      <c r="FJ20" s="584"/>
      <c r="FK20" s="584"/>
      <c r="FL20" s="584"/>
      <c r="FM20" s="584"/>
      <c r="FN20" s="584"/>
      <c r="FO20" s="584"/>
      <c r="FP20" s="584"/>
      <c r="FQ20" s="584"/>
      <c r="FR20" s="584"/>
      <c r="FS20" s="584"/>
      <c r="FT20" s="584"/>
      <c r="FU20" s="584"/>
      <c r="FV20" s="584"/>
      <c r="FW20" s="584"/>
      <c r="FX20" s="584"/>
      <c r="FY20" s="584"/>
      <c r="FZ20" s="584"/>
      <c r="GA20" s="584"/>
      <c r="GB20" s="584"/>
      <c r="GC20" s="584"/>
      <c r="GD20" s="584"/>
      <c r="GE20" s="584"/>
      <c r="GF20" s="584"/>
      <c r="GG20" s="584"/>
      <c r="GH20" s="584"/>
      <c r="GI20" s="584"/>
      <c r="GJ20" s="584"/>
      <c r="GK20" s="584"/>
      <c r="GL20" s="584"/>
      <c r="GM20" s="584"/>
      <c r="GN20" s="584"/>
      <c r="GO20" s="584"/>
      <c r="GP20" s="584"/>
      <c r="GQ20" s="584"/>
      <c r="GR20" s="584"/>
      <c r="GS20" s="584"/>
      <c r="GT20" s="584"/>
      <c r="GU20" s="584"/>
      <c r="GV20" s="584"/>
      <c r="GW20" s="584"/>
      <c r="GX20" s="584"/>
      <c r="GY20" s="584"/>
      <c r="GZ20" s="584"/>
      <c r="HA20" s="584"/>
      <c r="HB20" s="584"/>
      <c r="HC20" s="584"/>
      <c r="HD20" s="584"/>
      <c r="HE20" s="584"/>
      <c r="HF20" s="584"/>
      <c r="HG20" s="584"/>
      <c r="HH20" s="584"/>
      <c r="HI20" s="584"/>
      <c r="HJ20" s="584"/>
      <c r="HK20" s="584"/>
      <c r="HL20" s="584"/>
      <c r="HM20" s="584"/>
      <c r="HN20" s="584"/>
      <c r="HO20" s="584"/>
      <c r="HP20" s="584"/>
      <c r="HQ20" s="584"/>
      <c r="HR20" s="584"/>
      <c r="HS20" s="584"/>
      <c r="HT20" s="584"/>
      <c r="HU20" s="584"/>
      <c r="HV20" s="584"/>
      <c r="HW20" s="584"/>
      <c r="HX20" s="584"/>
      <c r="HY20" s="584"/>
      <c r="HZ20" s="584"/>
      <c r="IA20" s="584"/>
      <c r="IB20" s="584"/>
      <c r="IC20" s="584"/>
      <c r="ID20" s="584"/>
      <c r="IE20" s="584"/>
      <c r="IF20" s="584"/>
      <c r="IG20" s="584"/>
      <c r="IH20" s="584"/>
      <c r="II20" s="584"/>
      <c r="IJ20" s="584"/>
      <c r="IK20" s="584"/>
      <c r="IL20" s="584"/>
      <c r="IM20" s="584"/>
      <c r="IN20" s="584"/>
      <c r="IO20" s="584"/>
      <c r="IP20" s="584"/>
      <c r="IQ20" s="584"/>
      <c r="IR20" s="584"/>
      <c r="IS20" s="584"/>
      <c r="IT20" s="584"/>
      <c r="IU20" s="584"/>
      <c r="IV20" s="584"/>
    </row>
    <row r="21" spans="1:256" ht="18" customHeight="1">
      <c r="A21" s="1342"/>
      <c r="B21" s="1348"/>
      <c r="C21" s="1335"/>
      <c r="D21" s="1335"/>
      <c r="E21" s="1348"/>
      <c r="F21" s="603" t="s">
        <v>562</v>
      </c>
      <c r="G21" s="1363"/>
      <c r="H21" s="1363"/>
      <c r="I21" s="1363"/>
      <c r="J21" s="1360"/>
      <c r="K21" s="1357"/>
      <c r="L21" s="1357"/>
      <c r="M21" s="1357"/>
      <c r="N21" s="1357"/>
      <c r="O21" s="1357"/>
      <c r="P21" s="1357"/>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U21" s="584"/>
      <c r="AV21" s="584"/>
      <c r="AW21" s="584"/>
      <c r="AX21" s="584"/>
      <c r="AY21" s="584"/>
      <c r="AZ21" s="584"/>
      <c r="BA21" s="584"/>
      <c r="BB21" s="584"/>
      <c r="BC21" s="584"/>
      <c r="BD21" s="584"/>
      <c r="BE21" s="584"/>
      <c r="BF21" s="584"/>
      <c r="BG21" s="584"/>
      <c r="BH21" s="584"/>
      <c r="BI21" s="584"/>
      <c r="BJ21" s="584"/>
      <c r="BK21" s="584"/>
      <c r="BL21" s="584"/>
      <c r="BM21" s="584"/>
      <c r="BN21" s="584"/>
      <c r="BO21" s="584"/>
      <c r="BP21" s="584"/>
      <c r="BQ21" s="584"/>
      <c r="BR21" s="584"/>
      <c r="BS21" s="584"/>
      <c r="BT21" s="584"/>
      <c r="BU21" s="584"/>
      <c r="BV21" s="584"/>
      <c r="BW21" s="584"/>
      <c r="BX21" s="584"/>
      <c r="BY21" s="584"/>
      <c r="BZ21" s="584"/>
      <c r="CA21" s="584"/>
      <c r="CB21" s="584"/>
      <c r="CC21" s="584"/>
      <c r="CD21" s="584"/>
      <c r="CE21" s="584"/>
      <c r="CF21" s="584"/>
      <c r="CG21" s="584"/>
      <c r="CH21" s="584"/>
      <c r="CI21" s="584"/>
      <c r="CJ21" s="584"/>
      <c r="CK21" s="584"/>
      <c r="CL21" s="584"/>
      <c r="CM21" s="584"/>
      <c r="CN21" s="584"/>
      <c r="CO21" s="584"/>
      <c r="CP21" s="584"/>
      <c r="CQ21" s="584"/>
      <c r="CR21" s="584"/>
      <c r="CS21" s="584"/>
      <c r="CT21" s="584"/>
      <c r="CU21" s="584"/>
      <c r="CV21" s="584"/>
      <c r="CW21" s="584"/>
      <c r="CX21" s="584"/>
      <c r="CY21" s="584"/>
      <c r="CZ21" s="584"/>
      <c r="DA21" s="584"/>
      <c r="DB21" s="584"/>
      <c r="DC21" s="584"/>
      <c r="DD21" s="584"/>
      <c r="DE21" s="584"/>
      <c r="DF21" s="584"/>
      <c r="DG21" s="584"/>
      <c r="DH21" s="584"/>
      <c r="DI21" s="584"/>
      <c r="DJ21" s="584"/>
      <c r="DK21" s="584"/>
      <c r="DL21" s="584"/>
      <c r="DM21" s="584"/>
      <c r="DN21" s="584"/>
      <c r="DO21" s="584"/>
      <c r="DP21" s="584"/>
      <c r="DQ21" s="584"/>
      <c r="DR21" s="584"/>
      <c r="DS21" s="584"/>
      <c r="DT21" s="584"/>
      <c r="DU21" s="584"/>
      <c r="DV21" s="584"/>
      <c r="DW21" s="584"/>
      <c r="DX21" s="584"/>
      <c r="DY21" s="584"/>
      <c r="DZ21" s="584"/>
      <c r="EA21" s="584"/>
      <c r="EB21" s="584"/>
      <c r="EC21" s="584"/>
      <c r="ED21" s="584"/>
      <c r="EE21" s="584"/>
      <c r="EF21" s="584"/>
      <c r="EG21" s="584"/>
      <c r="EH21" s="584"/>
      <c r="EI21" s="584"/>
      <c r="EJ21" s="584"/>
      <c r="EK21" s="584"/>
      <c r="EL21" s="584"/>
      <c r="EM21" s="584"/>
      <c r="EN21" s="584"/>
      <c r="EO21" s="584"/>
      <c r="EP21" s="584"/>
      <c r="EQ21" s="584"/>
      <c r="ER21" s="584"/>
      <c r="ES21" s="584"/>
      <c r="ET21" s="584"/>
      <c r="EU21" s="584"/>
      <c r="EV21" s="584"/>
      <c r="EW21" s="584"/>
      <c r="EX21" s="584"/>
      <c r="EY21" s="584"/>
      <c r="EZ21" s="584"/>
      <c r="FA21" s="584"/>
      <c r="FB21" s="584"/>
      <c r="FC21" s="584"/>
      <c r="FD21" s="584"/>
      <c r="FE21" s="584"/>
      <c r="FF21" s="584"/>
      <c r="FG21" s="584"/>
      <c r="FH21" s="584"/>
      <c r="FI21" s="584"/>
      <c r="FJ21" s="584"/>
      <c r="FK21" s="584"/>
      <c r="FL21" s="584"/>
      <c r="FM21" s="584"/>
      <c r="FN21" s="584"/>
      <c r="FO21" s="584"/>
      <c r="FP21" s="584"/>
      <c r="FQ21" s="584"/>
      <c r="FR21" s="584"/>
      <c r="FS21" s="584"/>
      <c r="FT21" s="584"/>
      <c r="FU21" s="584"/>
      <c r="FV21" s="584"/>
      <c r="FW21" s="584"/>
      <c r="FX21" s="584"/>
      <c r="FY21" s="584"/>
      <c r="FZ21" s="584"/>
      <c r="GA21" s="584"/>
      <c r="GB21" s="584"/>
      <c r="GC21" s="584"/>
      <c r="GD21" s="584"/>
      <c r="GE21" s="584"/>
      <c r="GF21" s="584"/>
      <c r="GG21" s="584"/>
      <c r="GH21" s="584"/>
      <c r="GI21" s="584"/>
      <c r="GJ21" s="584"/>
      <c r="GK21" s="584"/>
      <c r="GL21" s="584"/>
      <c r="GM21" s="584"/>
      <c r="GN21" s="584"/>
      <c r="GO21" s="584"/>
      <c r="GP21" s="584"/>
      <c r="GQ21" s="584"/>
      <c r="GR21" s="584"/>
      <c r="GS21" s="584"/>
      <c r="GT21" s="584"/>
      <c r="GU21" s="584"/>
      <c r="GV21" s="584"/>
      <c r="GW21" s="584"/>
      <c r="GX21" s="584"/>
      <c r="GY21" s="584"/>
      <c r="GZ21" s="584"/>
      <c r="HA21" s="584"/>
      <c r="HB21" s="584"/>
      <c r="HC21" s="584"/>
      <c r="HD21" s="584"/>
      <c r="HE21" s="584"/>
      <c r="HF21" s="584"/>
      <c r="HG21" s="584"/>
      <c r="HH21" s="584"/>
      <c r="HI21" s="584"/>
      <c r="HJ21" s="584"/>
      <c r="HK21" s="584"/>
      <c r="HL21" s="584"/>
      <c r="HM21" s="584"/>
      <c r="HN21" s="584"/>
      <c r="HO21" s="584"/>
      <c r="HP21" s="584"/>
      <c r="HQ21" s="584"/>
      <c r="HR21" s="584"/>
      <c r="HS21" s="584"/>
      <c r="HT21" s="584"/>
      <c r="HU21" s="584"/>
      <c r="HV21" s="584"/>
      <c r="HW21" s="584"/>
      <c r="HX21" s="584"/>
      <c r="HY21" s="584"/>
      <c r="HZ21" s="584"/>
      <c r="IA21" s="584"/>
      <c r="IB21" s="584"/>
      <c r="IC21" s="584"/>
      <c r="ID21" s="584"/>
      <c r="IE21" s="584"/>
      <c r="IF21" s="584"/>
      <c r="IG21" s="584"/>
      <c r="IH21" s="584"/>
      <c r="II21" s="584"/>
      <c r="IJ21" s="584"/>
      <c r="IK21" s="584"/>
      <c r="IL21" s="584"/>
      <c r="IM21" s="584"/>
      <c r="IN21" s="584"/>
      <c r="IO21" s="584"/>
      <c r="IP21" s="584"/>
      <c r="IQ21" s="584"/>
      <c r="IR21" s="584"/>
      <c r="IS21" s="584"/>
      <c r="IT21" s="584"/>
      <c r="IU21" s="584"/>
      <c r="IV21" s="584"/>
    </row>
    <row r="22" spans="1:256" ht="15">
      <c r="A22" s="601" t="s">
        <v>18</v>
      </c>
      <c r="B22" s="1368" t="s">
        <v>564</v>
      </c>
      <c r="C22" s="1369"/>
      <c r="D22" s="1369"/>
      <c r="E22" s="1369"/>
      <c r="F22" s="1369"/>
      <c r="G22" s="1369"/>
      <c r="H22" s="1369"/>
      <c r="I22" s="1369"/>
      <c r="J22" s="1369"/>
      <c r="K22" s="1369"/>
      <c r="L22" s="1369"/>
      <c r="M22" s="1369"/>
      <c r="N22" s="1369"/>
      <c r="O22" s="1369"/>
      <c r="P22" s="1370"/>
      <c r="Q22" s="602"/>
      <c r="R22" s="602"/>
      <c r="S22" s="602"/>
      <c r="T22" s="602"/>
      <c r="U22" s="602"/>
      <c r="V22" s="602"/>
      <c r="W22" s="602"/>
      <c r="X22" s="602"/>
      <c r="Y22" s="602"/>
      <c r="Z22" s="602"/>
      <c r="AA22" s="602"/>
      <c r="AB22" s="602"/>
      <c r="AC22" s="602"/>
      <c r="AD22" s="602"/>
      <c r="AE22" s="602"/>
      <c r="AF22" s="602"/>
      <c r="AG22" s="602"/>
      <c r="AH22" s="602"/>
      <c r="AI22" s="602"/>
      <c r="AJ22" s="602"/>
      <c r="AK22" s="602"/>
      <c r="AL22" s="602"/>
      <c r="AM22" s="602"/>
      <c r="AN22" s="602"/>
      <c r="AO22" s="602"/>
      <c r="AP22" s="602"/>
      <c r="AQ22" s="602"/>
      <c r="AR22" s="602"/>
      <c r="AS22" s="602"/>
      <c r="AT22" s="602"/>
      <c r="AU22" s="602"/>
      <c r="AV22" s="602"/>
      <c r="AW22" s="602"/>
      <c r="AX22" s="602"/>
      <c r="AY22" s="602"/>
      <c r="AZ22" s="602"/>
      <c r="BA22" s="602"/>
      <c r="BB22" s="602"/>
      <c r="BC22" s="602"/>
      <c r="BD22" s="602"/>
      <c r="BE22" s="602"/>
      <c r="BF22" s="602"/>
      <c r="BG22" s="602"/>
      <c r="BH22" s="602"/>
      <c r="BI22" s="602"/>
      <c r="BJ22" s="602"/>
      <c r="BK22" s="602"/>
      <c r="BL22" s="602"/>
      <c r="BM22" s="602"/>
      <c r="BN22" s="602"/>
      <c r="BO22" s="602"/>
      <c r="BP22" s="602"/>
      <c r="BQ22" s="602"/>
      <c r="BR22" s="602"/>
      <c r="BS22" s="602"/>
      <c r="BT22" s="602"/>
      <c r="BU22" s="602"/>
      <c r="BV22" s="602"/>
      <c r="BW22" s="602"/>
      <c r="BX22" s="602"/>
      <c r="BY22" s="602"/>
      <c r="BZ22" s="602"/>
      <c r="CA22" s="602"/>
      <c r="CB22" s="602"/>
      <c r="CC22" s="602"/>
      <c r="CD22" s="602"/>
      <c r="CE22" s="602"/>
      <c r="CF22" s="602"/>
      <c r="CG22" s="602"/>
      <c r="CH22" s="602"/>
      <c r="CI22" s="602"/>
      <c r="CJ22" s="602"/>
      <c r="CK22" s="602"/>
      <c r="CL22" s="602"/>
      <c r="CM22" s="602"/>
      <c r="CN22" s="602"/>
      <c r="CO22" s="602"/>
      <c r="CP22" s="602"/>
      <c r="CQ22" s="602"/>
      <c r="CR22" s="602"/>
      <c r="CS22" s="602"/>
      <c r="CT22" s="602"/>
      <c r="CU22" s="602"/>
      <c r="CV22" s="602"/>
      <c r="CW22" s="602"/>
      <c r="CX22" s="602"/>
      <c r="CY22" s="602"/>
      <c r="CZ22" s="602"/>
      <c r="DA22" s="602"/>
      <c r="DB22" s="602"/>
      <c r="DC22" s="602"/>
      <c r="DD22" s="602"/>
      <c r="DE22" s="602"/>
      <c r="DF22" s="602"/>
      <c r="DG22" s="602"/>
      <c r="DH22" s="602"/>
      <c r="DI22" s="602"/>
      <c r="DJ22" s="602"/>
      <c r="DK22" s="602"/>
      <c r="DL22" s="602"/>
      <c r="DM22" s="602"/>
      <c r="DN22" s="602"/>
      <c r="DO22" s="602"/>
      <c r="DP22" s="602"/>
      <c r="DQ22" s="602"/>
      <c r="DR22" s="602"/>
      <c r="DS22" s="602"/>
      <c r="DT22" s="602"/>
      <c r="DU22" s="602"/>
      <c r="DV22" s="602"/>
      <c r="DW22" s="602"/>
      <c r="DX22" s="602"/>
      <c r="DY22" s="602"/>
      <c r="DZ22" s="602"/>
      <c r="EA22" s="602"/>
      <c r="EB22" s="602"/>
      <c r="EC22" s="602"/>
      <c r="ED22" s="602"/>
      <c r="EE22" s="602"/>
      <c r="EF22" s="602"/>
      <c r="EG22" s="602"/>
      <c r="EH22" s="602"/>
      <c r="EI22" s="602"/>
      <c r="EJ22" s="602"/>
      <c r="EK22" s="602"/>
      <c r="EL22" s="602"/>
      <c r="EM22" s="602"/>
      <c r="EN22" s="602"/>
      <c r="EO22" s="602"/>
      <c r="EP22" s="602"/>
      <c r="EQ22" s="602"/>
      <c r="ER22" s="602"/>
      <c r="ES22" s="602"/>
      <c r="ET22" s="602"/>
      <c r="EU22" s="602"/>
      <c r="EV22" s="602"/>
      <c r="EW22" s="602"/>
      <c r="EX22" s="602"/>
      <c r="EY22" s="602"/>
      <c r="EZ22" s="602"/>
      <c r="FA22" s="602"/>
      <c r="FB22" s="602"/>
      <c r="FC22" s="602"/>
      <c r="FD22" s="602"/>
      <c r="FE22" s="602"/>
      <c r="FF22" s="602"/>
      <c r="FG22" s="602"/>
      <c r="FH22" s="602"/>
      <c r="FI22" s="602"/>
      <c r="FJ22" s="602"/>
      <c r="FK22" s="602"/>
      <c r="FL22" s="602"/>
      <c r="FM22" s="602"/>
      <c r="FN22" s="602"/>
      <c r="FO22" s="602"/>
      <c r="FP22" s="602"/>
      <c r="FQ22" s="602"/>
      <c r="FR22" s="602"/>
      <c r="FS22" s="602"/>
      <c r="FT22" s="602"/>
      <c r="FU22" s="602"/>
      <c r="FV22" s="602"/>
      <c r="FW22" s="602"/>
      <c r="FX22" s="602"/>
      <c r="FY22" s="602"/>
      <c r="FZ22" s="602"/>
      <c r="GA22" s="602"/>
      <c r="GB22" s="602"/>
      <c r="GC22" s="602"/>
      <c r="GD22" s="602"/>
      <c r="GE22" s="602"/>
      <c r="GF22" s="602"/>
      <c r="GG22" s="602"/>
      <c r="GH22" s="602"/>
      <c r="GI22" s="602"/>
      <c r="GJ22" s="602"/>
      <c r="GK22" s="602"/>
      <c r="GL22" s="602"/>
      <c r="GM22" s="602"/>
      <c r="GN22" s="602"/>
      <c r="GO22" s="602"/>
      <c r="GP22" s="602"/>
      <c r="GQ22" s="602"/>
      <c r="GR22" s="602"/>
      <c r="GS22" s="602"/>
      <c r="GT22" s="602"/>
      <c r="GU22" s="602"/>
      <c r="GV22" s="602"/>
      <c r="GW22" s="602"/>
      <c r="GX22" s="602"/>
      <c r="GY22" s="602"/>
      <c r="GZ22" s="602"/>
      <c r="HA22" s="602"/>
      <c r="HB22" s="602"/>
      <c r="HC22" s="602"/>
      <c r="HD22" s="602"/>
      <c r="HE22" s="602"/>
      <c r="HF22" s="602"/>
      <c r="HG22" s="602"/>
      <c r="HH22" s="602"/>
      <c r="HI22" s="602"/>
      <c r="HJ22" s="602"/>
      <c r="HK22" s="602"/>
      <c r="HL22" s="602"/>
      <c r="HM22" s="602"/>
      <c r="HN22" s="602"/>
      <c r="HO22" s="602"/>
      <c r="HP22" s="602"/>
      <c r="HQ22" s="602"/>
      <c r="HR22" s="602"/>
      <c r="HS22" s="602"/>
      <c r="HT22" s="602"/>
      <c r="HU22" s="602"/>
      <c r="HV22" s="602"/>
      <c r="HW22" s="602"/>
      <c r="HX22" s="602"/>
      <c r="HY22" s="602"/>
      <c r="HZ22" s="602"/>
      <c r="IA22" s="602"/>
      <c r="IB22" s="602"/>
      <c r="IC22" s="602"/>
      <c r="ID22" s="602"/>
      <c r="IE22" s="602"/>
      <c r="IF22" s="602"/>
      <c r="IG22" s="602"/>
      <c r="IH22" s="602"/>
      <c r="II22" s="602"/>
      <c r="IJ22" s="602"/>
      <c r="IK22" s="602"/>
      <c r="IL22" s="602"/>
      <c r="IM22" s="602"/>
      <c r="IN22" s="602"/>
      <c r="IO22" s="602"/>
      <c r="IP22" s="602"/>
      <c r="IQ22" s="602"/>
      <c r="IR22" s="602"/>
      <c r="IS22" s="602"/>
      <c r="IT22" s="602"/>
      <c r="IU22" s="602"/>
      <c r="IV22" s="602"/>
    </row>
    <row r="23" spans="1:256" ht="18" customHeight="1">
      <c r="A23" s="1340" t="s">
        <v>559</v>
      </c>
      <c r="B23" s="1346"/>
      <c r="C23" s="1333"/>
      <c r="D23" s="1333"/>
      <c r="E23" s="1346"/>
      <c r="F23" s="603" t="s">
        <v>560</v>
      </c>
      <c r="G23" s="1361"/>
      <c r="H23" s="1361"/>
      <c r="I23" s="1361"/>
      <c r="J23" s="1358">
        <f>SUM(K23:P25)</f>
        <v>0</v>
      </c>
      <c r="K23" s="1355"/>
      <c r="L23" s="1355"/>
      <c r="M23" s="1355"/>
      <c r="N23" s="1355"/>
      <c r="O23" s="1355"/>
      <c r="P23" s="1355"/>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4"/>
      <c r="AU23" s="584"/>
      <c r="AV23" s="584"/>
      <c r="AW23" s="584"/>
      <c r="AX23" s="584"/>
      <c r="AY23" s="584"/>
      <c r="AZ23" s="584"/>
      <c r="BA23" s="584"/>
      <c r="BB23" s="584"/>
      <c r="BC23" s="584"/>
      <c r="BD23" s="584"/>
      <c r="BE23" s="584"/>
      <c r="BF23" s="584"/>
      <c r="BG23" s="584"/>
      <c r="BH23" s="584"/>
      <c r="BI23" s="584"/>
      <c r="BJ23" s="584"/>
      <c r="BK23" s="584"/>
      <c r="BL23" s="584"/>
      <c r="BM23" s="584"/>
      <c r="BN23" s="584"/>
      <c r="BO23" s="584"/>
      <c r="BP23" s="584"/>
      <c r="BQ23" s="584"/>
      <c r="BR23" s="584"/>
      <c r="BS23" s="584"/>
      <c r="BT23" s="584"/>
      <c r="BU23" s="584"/>
      <c r="BV23" s="584"/>
      <c r="BW23" s="584"/>
      <c r="BX23" s="584"/>
      <c r="BY23" s="584"/>
      <c r="BZ23" s="584"/>
      <c r="CA23" s="584"/>
      <c r="CB23" s="584"/>
      <c r="CC23" s="584"/>
      <c r="CD23" s="584"/>
      <c r="CE23" s="584"/>
      <c r="CF23" s="584"/>
      <c r="CG23" s="584"/>
      <c r="CH23" s="584"/>
      <c r="CI23" s="584"/>
      <c r="CJ23" s="584"/>
      <c r="CK23" s="584"/>
      <c r="CL23" s="584"/>
      <c r="CM23" s="584"/>
      <c r="CN23" s="584"/>
      <c r="CO23" s="584"/>
      <c r="CP23" s="584"/>
      <c r="CQ23" s="584"/>
      <c r="CR23" s="584"/>
      <c r="CS23" s="584"/>
      <c r="CT23" s="584"/>
      <c r="CU23" s="584"/>
      <c r="CV23" s="584"/>
      <c r="CW23" s="584"/>
      <c r="CX23" s="584"/>
      <c r="CY23" s="584"/>
      <c r="CZ23" s="584"/>
      <c r="DA23" s="584"/>
      <c r="DB23" s="584"/>
      <c r="DC23" s="584"/>
      <c r="DD23" s="584"/>
      <c r="DE23" s="584"/>
      <c r="DF23" s="584"/>
      <c r="DG23" s="584"/>
      <c r="DH23" s="584"/>
      <c r="DI23" s="584"/>
      <c r="DJ23" s="584"/>
      <c r="DK23" s="584"/>
      <c r="DL23" s="584"/>
      <c r="DM23" s="584"/>
      <c r="DN23" s="584"/>
      <c r="DO23" s="584"/>
      <c r="DP23" s="584"/>
      <c r="DQ23" s="584"/>
      <c r="DR23" s="584"/>
      <c r="DS23" s="584"/>
      <c r="DT23" s="584"/>
      <c r="DU23" s="584"/>
      <c r="DV23" s="584"/>
      <c r="DW23" s="584"/>
      <c r="DX23" s="584"/>
      <c r="DY23" s="584"/>
      <c r="DZ23" s="584"/>
      <c r="EA23" s="584"/>
      <c r="EB23" s="584"/>
      <c r="EC23" s="584"/>
      <c r="ED23" s="584"/>
      <c r="EE23" s="584"/>
      <c r="EF23" s="584"/>
      <c r="EG23" s="584"/>
      <c r="EH23" s="584"/>
      <c r="EI23" s="584"/>
      <c r="EJ23" s="584"/>
      <c r="EK23" s="584"/>
      <c r="EL23" s="584"/>
      <c r="EM23" s="584"/>
      <c r="EN23" s="584"/>
      <c r="EO23" s="584"/>
      <c r="EP23" s="584"/>
      <c r="EQ23" s="584"/>
      <c r="ER23" s="584"/>
      <c r="ES23" s="584"/>
      <c r="ET23" s="584"/>
      <c r="EU23" s="584"/>
      <c r="EV23" s="584"/>
      <c r="EW23" s="584"/>
      <c r="EX23" s="584"/>
      <c r="EY23" s="584"/>
      <c r="EZ23" s="584"/>
      <c r="FA23" s="584"/>
      <c r="FB23" s="584"/>
      <c r="FC23" s="584"/>
      <c r="FD23" s="584"/>
      <c r="FE23" s="584"/>
      <c r="FF23" s="584"/>
      <c r="FG23" s="584"/>
      <c r="FH23" s="584"/>
      <c r="FI23" s="584"/>
      <c r="FJ23" s="584"/>
      <c r="FK23" s="584"/>
      <c r="FL23" s="584"/>
      <c r="FM23" s="584"/>
      <c r="FN23" s="584"/>
      <c r="FO23" s="584"/>
      <c r="FP23" s="584"/>
      <c r="FQ23" s="584"/>
      <c r="FR23" s="584"/>
      <c r="FS23" s="584"/>
      <c r="FT23" s="584"/>
      <c r="FU23" s="584"/>
      <c r="FV23" s="584"/>
      <c r="FW23" s="584"/>
      <c r="FX23" s="584"/>
      <c r="FY23" s="584"/>
      <c r="FZ23" s="584"/>
      <c r="GA23" s="584"/>
      <c r="GB23" s="584"/>
      <c r="GC23" s="584"/>
      <c r="GD23" s="584"/>
      <c r="GE23" s="584"/>
      <c r="GF23" s="584"/>
      <c r="GG23" s="584"/>
      <c r="GH23" s="584"/>
      <c r="GI23" s="584"/>
      <c r="GJ23" s="584"/>
      <c r="GK23" s="584"/>
      <c r="GL23" s="584"/>
      <c r="GM23" s="584"/>
      <c r="GN23" s="584"/>
      <c r="GO23" s="584"/>
      <c r="GP23" s="584"/>
      <c r="GQ23" s="584"/>
      <c r="GR23" s="584"/>
      <c r="GS23" s="584"/>
      <c r="GT23" s="584"/>
      <c r="GU23" s="584"/>
      <c r="GV23" s="584"/>
      <c r="GW23" s="584"/>
      <c r="GX23" s="584"/>
      <c r="GY23" s="584"/>
      <c r="GZ23" s="584"/>
      <c r="HA23" s="584"/>
      <c r="HB23" s="584"/>
      <c r="HC23" s="584"/>
      <c r="HD23" s="584"/>
      <c r="HE23" s="584"/>
      <c r="HF23" s="584"/>
      <c r="HG23" s="584"/>
      <c r="HH23" s="584"/>
      <c r="HI23" s="584"/>
      <c r="HJ23" s="584"/>
      <c r="HK23" s="584"/>
      <c r="HL23" s="584"/>
      <c r="HM23" s="584"/>
      <c r="HN23" s="584"/>
      <c r="HO23" s="584"/>
      <c r="HP23" s="584"/>
      <c r="HQ23" s="584"/>
      <c r="HR23" s="584"/>
      <c r="HS23" s="584"/>
      <c r="HT23" s="584"/>
      <c r="HU23" s="584"/>
      <c r="HV23" s="584"/>
      <c r="HW23" s="584"/>
      <c r="HX23" s="584"/>
      <c r="HY23" s="584"/>
      <c r="HZ23" s="584"/>
      <c r="IA23" s="584"/>
      <c r="IB23" s="584"/>
      <c r="IC23" s="584"/>
      <c r="ID23" s="584"/>
      <c r="IE23" s="584"/>
      <c r="IF23" s="584"/>
      <c r="IG23" s="584"/>
      <c r="IH23" s="584"/>
      <c r="II23" s="584"/>
      <c r="IJ23" s="584"/>
      <c r="IK23" s="584"/>
      <c r="IL23" s="584"/>
      <c r="IM23" s="584"/>
      <c r="IN23" s="584"/>
      <c r="IO23" s="584"/>
      <c r="IP23" s="584"/>
      <c r="IQ23" s="584"/>
      <c r="IR23" s="584"/>
      <c r="IS23" s="584"/>
      <c r="IT23" s="584"/>
      <c r="IU23" s="584"/>
      <c r="IV23" s="584"/>
    </row>
    <row r="24" spans="1:256" ht="18" customHeight="1">
      <c r="A24" s="1341"/>
      <c r="B24" s="1347"/>
      <c r="C24" s="1334"/>
      <c r="D24" s="1334"/>
      <c r="E24" s="1347"/>
      <c r="F24" s="603" t="s">
        <v>561</v>
      </c>
      <c r="G24" s="1362"/>
      <c r="H24" s="1362"/>
      <c r="I24" s="1362"/>
      <c r="J24" s="1359"/>
      <c r="K24" s="1356"/>
      <c r="L24" s="1356"/>
      <c r="M24" s="1356"/>
      <c r="N24" s="1356"/>
      <c r="O24" s="1356"/>
      <c r="P24" s="1356"/>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4"/>
      <c r="AO24" s="584"/>
      <c r="AP24" s="584"/>
      <c r="AQ24" s="584"/>
      <c r="AR24" s="584"/>
      <c r="AS24" s="584"/>
      <c r="AT24" s="584"/>
      <c r="AU24" s="584"/>
      <c r="AV24" s="584"/>
      <c r="AW24" s="584"/>
      <c r="AX24" s="584"/>
      <c r="AY24" s="584"/>
      <c r="AZ24" s="584"/>
      <c r="BA24" s="584"/>
      <c r="BB24" s="584"/>
      <c r="BC24" s="584"/>
      <c r="BD24" s="584"/>
      <c r="BE24" s="584"/>
      <c r="BF24" s="584"/>
      <c r="BG24" s="584"/>
      <c r="BH24" s="584"/>
      <c r="BI24" s="584"/>
      <c r="BJ24" s="584"/>
      <c r="BK24" s="584"/>
      <c r="BL24" s="584"/>
      <c r="BM24" s="584"/>
      <c r="BN24" s="584"/>
      <c r="BO24" s="584"/>
      <c r="BP24" s="584"/>
      <c r="BQ24" s="584"/>
      <c r="BR24" s="584"/>
      <c r="BS24" s="584"/>
      <c r="BT24" s="584"/>
      <c r="BU24" s="584"/>
      <c r="BV24" s="584"/>
      <c r="BW24" s="584"/>
      <c r="BX24" s="584"/>
      <c r="BY24" s="584"/>
      <c r="BZ24" s="584"/>
      <c r="CA24" s="584"/>
      <c r="CB24" s="584"/>
      <c r="CC24" s="584"/>
      <c r="CD24" s="584"/>
      <c r="CE24" s="584"/>
      <c r="CF24" s="584"/>
      <c r="CG24" s="584"/>
      <c r="CH24" s="584"/>
      <c r="CI24" s="584"/>
      <c r="CJ24" s="584"/>
      <c r="CK24" s="584"/>
      <c r="CL24" s="584"/>
      <c r="CM24" s="584"/>
      <c r="CN24" s="584"/>
      <c r="CO24" s="584"/>
      <c r="CP24" s="584"/>
      <c r="CQ24" s="584"/>
      <c r="CR24" s="584"/>
      <c r="CS24" s="584"/>
      <c r="CT24" s="584"/>
      <c r="CU24" s="584"/>
      <c r="CV24" s="584"/>
      <c r="CW24" s="584"/>
      <c r="CX24" s="584"/>
      <c r="CY24" s="584"/>
      <c r="CZ24" s="584"/>
      <c r="DA24" s="584"/>
      <c r="DB24" s="584"/>
      <c r="DC24" s="584"/>
      <c r="DD24" s="584"/>
      <c r="DE24" s="584"/>
      <c r="DF24" s="584"/>
      <c r="DG24" s="584"/>
      <c r="DH24" s="584"/>
      <c r="DI24" s="584"/>
      <c r="DJ24" s="584"/>
      <c r="DK24" s="584"/>
      <c r="DL24" s="584"/>
      <c r="DM24" s="584"/>
      <c r="DN24" s="584"/>
      <c r="DO24" s="584"/>
      <c r="DP24" s="584"/>
      <c r="DQ24" s="584"/>
      <c r="DR24" s="584"/>
      <c r="DS24" s="584"/>
      <c r="DT24" s="584"/>
      <c r="DU24" s="584"/>
      <c r="DV24" s="584"/>
      <c r="DW24" s="584"/>
      <c r="DX24" s="584"/>
      <c r="DY24" s="584"/>
      <c r="DZ24" s="584"/>
      <c r="EA24" s="584"/>
      <c r="EB24" s="584"/>
      <c r="EC24" s="584"/>
      <c r="ED24" s="584"/>
      <c r="EE24" s="584"/>
      <c r="EF24" s="584"/>
      <c r="EG24" s="584"/>
      <c r="EH24" s="584"/>
      <c r="EI24" s="584"/>
      <c r="EJ24" s="584"/>
      <c r="EK24" s="584"/>
      <c r="EL24" s="584"/>
      <c r="EM24" s="584"/>
      <c r="EN24" s="584"/>
      <c r="EO24" s="584"/>
      <c r="EP24" s="584"/>
      <c r="EQ24" s="584"/>
      <c r="ER24" s="584"/>
      <c r="ES24" s="584"/>
      <c r="ET24" s="584"/>
      <c r="EU24" s="584"/>
      <c r="EV24" s="584"/>
      <c r="EW24" s="584"/>
      <c r="EX24" s="584"/>
      <c r="EY24" s="584"/>
      <c r="EZ24" s="584"/>
      <c r="FA24" s="584"/>
      <c r="FB24" s="584"/>
      <c r="FC24" s="584"/>
      <c r="FD24" s="584"/>
      <c r="FE24" s="584"/>
      <c r="FF24" s="584"/>
      <c r="FG24" s="584"/>
      <c r="FH24" s="584"/>
      <c r="FI24" s="584"/>
      <c r="FJ24" s="584"/>
      <c r="FK24" s="584"/>
      <c r="FL24" s="584"/>
      <c r="FM24" s="584"/>
      <c r="FN24" s="584"/>
      <c r="FO24" s="584"/>
      <c r="FP24" s="584"/>
      <c r="FQ24" s="584"/>
      <c r="FR24" s="584"/>
      <c r="FS24" s="584"/>
      <c r="FT24" s="584"/>
      <c r="FU24" s="584"/>
      <c r="FV24" s="584"/>
      <c r="FW24" s="584"/>
      <c r="FX24" s="584"/>
      <c r="FY24" s="584"/>
      <c r="FZ24" s="584"/>
      <c r="GA24" s="584"/>
      <c r="GB24" s="584"/>
      <c r="GC24" s="584"/>
      <c r="GD24" s="584"/>
      <c r="GE24" s="584"/>
      <c r="GF24" s="584"/>
      <c r="GG24" s="584"/>
      <c r="GH24" s="584"/>
      <c r="GI24" s="584"/>
      <c r="GJ24" s="584"/>
      <c r="GK24" s="584"/>
      <c r="GL24" s="584"/>
      <c r="GM24" s="584"/>
      <c r="GN24" s="584"/>
      <c r="GO24" s="584"/>
      <c r="GP24" s="584"/>
      <c r="GQ24" s="584"/>
      <c r="GR24" s="584"/>
      <c r="GS24" s="584"/>
      <c r="GT24" s="584"/>
      <c r="GU24" s="584"/>
      <c r="GV24" s="584"/>
      <c r="GW24" s="584"/>
      <c r="GX24" s="584"/>
      <c r="GY24" s="584"/>
      <c r="GZ24" s="584"/>
      <c r="HA24" s="584"/>
      <c r="HB24" s="584"/>
      <c r="HC24" s="584"/>
      <c r="HD24" s="584"/>
      <c r="HE24" s="584"/>
      <c r="HF24" s="584"/>
      <c r="HG24" s="584"/>
      <c r="HH24" s="584"/>
      <c r="HI24" s="584"/>
      <c r="HJ24" s="584"/>
      <c r="HK24" s="584"/>
      <c r="HL24" s="584"/>
      <c r="HM24" s="584"/>
      <c r="HN24" s="584"/>
      <c r="HO24" s="584"/>
      <c r="HP24" s="584"/>
      <c r="HQ24" s="584"/>
      <c r="HR24" s="584"/>
      <c r="HS24" s="584"/>
      <c r="HT24" s="584"/>
      <c r="HU24" s="584"/>
      <c r="HV24" s="584"/>
      <c r="HW24" s="584"/>
      <c r="HX24" s="584"/>
      <c r="HY24" s="584"/>
      <c r="HZ24" s="584"/>
      <c r="IA24" s="584"/>
      <c r="IB24" s="584"/>
      <c r="IC24" s="584"/>
      <c r="ID24" s="584"/>
      <c r="IE24" s="584"/>
      <c r="IF24" s="584"/>
      <c r="IG24" s="584"/>
      <c r="IH24" s="584"/>
      <c r="II24" s="584"/>
      <c r="IJ24" s="584"/>
      <c r="IK24" s="584"/>
      <c r="IL24" s="584"/>
      <c r="IM24" s="584"/>
      <c r="IN24" s="584"/>
      <c r="IO24" s="584"/>
      <c r="IP24" s="584"/>
      <c r="IQ24" s="584"/>
      <c r="IR24" s="584"/>
      <c r="IS24" s="584"/>
      <c r="IT24" s="584"/>
      <c r="IU24" s="584"/>
      <c r="IV24" s="584"/>
    </row>
    <row r="25" spans="1:256" ht="18" customHeight="1">
      <c r="A25" s="1342"/>
      <c r="B25" s="1348"/>
      <c r="C25" s="1335"/>
      <c r="D25" s="1335"/>
      <c r="E25" s="1348"/>
      <c r="F25" s="603" t="s">
        <v>562</v>
      </c>
      <c r="G25" s="1363"/>
      <c r="H25" s="1363"/>
      <c r="I25" s="1363"/>
      <c r="J25" s="1360"/>
      <c r="K25" s="1357"/>
      <c r="L25" s="1357"/>
      <c r="M25" s="1357"/>
      <c r="N25" s="1357"/>
      <c r="O25" s="1357"/>
      <c r="P25" s="1357"/>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584"/>
      <c r="AV25" s="584"/>
      <c r="AW25" s="584"/>
      <c r="AX25" s="584"/>
      <c r="AY25" s="584"/>
      <c r="AZ25" s="584"/>
      <c r="BA25" s="584"/>
      <c r="BB25" s="584"/>
      <c r="BC25" s="584"/>
      <c r="BD25" s="584"/>
      <c r="BE25" s="584"/>
      <c r="BF25" s="584"/>
      <c r="BG25" s="584"/>
      <c r="BH25" s="584"/>
      <c r="BI25" s="584"/>
      <c r="BJ25" s="584"/>
      <c r="BK25" s="584"/>
      <c r="BL25" s="584"/>
      <c r="BM25" s="584"/>
      <c r="BN25" s="584"/>
      <c r="BO25" s="584"/>
      <c r="BP25" s="584"/>
      <c r="BQ25" s="584"/>
      <c r="BR25" s="584"/>
      <c r="BS25" s="584"/>
      <c r="BT25" s="584"/>
      <c r="BU25" s="584"/>
      <c r="BV25" s="584"/>
      <c r="BW25" s="584"/>
      <c r="BX25" s="584"/>
      <c r="BY25" s="584"/>
      <c r="BZ25" s="584"/>
      <c r="CA25" s="584"/>
      <c r="CB25" s="584"/>
      <c r="CC25" s="584"/>
      <c r="CD25" s="584"/>
      <c r="CE25" s="584"/>
      <c r="CF25" s="584"/>
      <c r="CG25" s="584"/>
      <c r="CH25" s="584"/>
      <c r="CI25" s="584"/>
      <c r="CJ25" s="584"/>
      <c r="CK25" s="584"/>
      <c r="CL25" s="584"/>
      <c r="CM25" s="584"/>
      <c r="CN25" s="584"/>
      <c r="CO25" s="584"/>
      <c r="CP25" s="584"/>
      <c r="CQ25" s="584"/>
      <c r="CR25" s="584"/>
      <c r="CS25" s="584"/>
      <c r="CT25" s="584"/>
      <c r="CU25" s="584"/>
      <c r="CV25" s="584"/>
      <c r="CW25" s="584"/>
      <c r="CX25" s="584"/>
      <c r="CY25" s="584"/>
      <c r="CZ25" s="584"/>
      <c r="DA25" s="584"/>
      <c r="DB25" s="584"/>
      <c r="DC25" s="584"/>
      <c r="DD25" s="584"/>
      <c r="DE25" s="584"/>
      <c r="DF25" s="584"/>
      <c r="DG25" s="584"/>
      <c r="DH25" s="584"/>
      <c r="DI25" s="584"/>
      <c r="DJ25" s="584"/>
      <c r="DK25" s="584"/>
      <c r="DL25" s="584"/>
      <c r="DM25" s="584"/>
      <c r="DN25" s="584"/>
      <c r="DO25" s="584"/>
      <c r="DP25" s="584"/>
      <c r="DQ25" s="584"/>
      <c r="DR25" s="584"/>
      <c r="DS25" s="584"/>
      <c r="DT25" s="584"/>
      <c r="DU25" s="584"/>
      <c r="DV25" s="584"/>
      <c r="DW25" s="584"/>
      <c r="DX25" s="584"/>
      <c r="DY25" s="584"/>
      <c r="DZ25" s="584"/>
      <c r="EA25" s="584"/>
      <c r="EB25" s="584"/>
      <c r="EC25" s="584"/>
      <c r="ED25" s="584"/>
      <c r="EE25" s="584"/>
      <c r="EF25" s="584"/>
      <c r="EG25" s="584"/>
      <c r="EH25" s="584"/>
      <c r="EI25" s="584"/>
      <c r="EJ25" s="584"/>
      <c r="EK25" s="584"/>
      <c r="EL25" s="584"/>
      <c r="EM25" s="584"/>
      <c r="EN25" s="584"/>
      <c r="EO25" s="584"/>
      <c r="EP25" s="584"/>
      <c r="EQ25" s="584"/>
      <c r="ER25" s="584"/>
      <c r="ES25" s="584"/>
      <c r="ET25" s="584"/>
      <c r="EU25" s="584"/>
      <c r="EV25" s="584"/>
      <c r="EW25" s="584"/>
      <c r="EX25" s="584"/>
      <c r="EY25" s="584"/>
      <c r="EZ25" s="584"/>
      <c r="FA25" s="584"/>
      <c r="FB25" s="584"/>
      <c r="FC25" s="584"/>
      <c r="FD25" s="584"/>
      <c r="FE25" s="584"/>
      <c r="FF25" s="584"/>
      <c r="FG25" s="584"/>
      <c r="FH25" s="584"/>
      <c r="FI25" s="584"/>
      <c r="FJ25" s="584"/>
      <c r="FK25" s="584"/>
      <c r="FL25" s="584"/>
      <c r="FM25" s="584"/>
      <c r="FN25" s="584"/>
      <c r="FO25" s="584"/>
      <c r="FP25" s="584"/>
      <c r="FQ25" s="584"/>
      <c r="FR25" s="584"/>
      <c r="FS25" s="584"/>
      <c r="FT25" s="584"/>
      <c r="FU25" s="584"/>
      <c r="FV25" s="584"/>
      <c r="FW25" s="584"/>
      <c r="FX25" s="584"/>
      <c r="FY25" s="584"/>
      <c r="FZ25" s="584"/>
      <c r="GA25" s="584"/>
      <c r="GB25" s="584"/>
      <c r="GC25" s="584"/>
      <c r="GD25" s="584"/>
      <c r="GE25" s="584"/>
      <c r="GF25" s="584"/>
      <c r="GG25" s="584"/>
      <c r="GH25" s="584"/>
      <c r="GI25" s="584"/>
      <c r="GJ25" s="584"/>
      <c r="GK25" s="584"/>
      <c r="GL25" s="584"/>
      <c r="GM25" s="584"/>
      <c r="GN25" s="584"/>
      <c r="GO25" s="584"/>
      <c r="GP25" s="584"/>
      <c r="GQ25" s="584"/>
      <c r="GR25" s="584"/>
      <c r="GS25" s="584"/>
      <c r="GT25" s="584"/>
      <c r="GU25" s="584"/>
      <c r="GV25" s="584"/>
      <c r="GW25" s="584"/>
      <c r="GX25" s="584"/>
      <c r="GY25" s="584"/>
      <c r="GZ25" s="584"/>
      <c r="HA25" s="584"/>
      <c r="HB25" s="584"/>
      <c r="HC25" s="584"/>
      <c r="HD25" s="584"/>
      <c r="HE25" s="584"/>
      <c r="HF25" s="584"/>
      <c r="HG25" s="584"/>
      <c r="HH25" s="584"/>
      <c r="HI25" s="584"/>
      <c r="HJ25" s="584"/>
      <c r="HK25" s="584"/>
      <c r="HL25" s="584"/>
      <c r="HM25" s="584"/>
      <c r="HN25" s="584"/>
      <c r="HO25" s="584"/>
      <c r="HP25" s="584"/>
      <c r="HQ25" s="584"/>
      <c r="HR25" s="584"/>
      <c r="HS25" s="584"/>
      <c r="HT25" s="584"/>
      <c r="HU25" s="584"/>
      <c r="HV25" s="584"/>
      <c r="HW25" s="584"/>
      <c r="HX25" s="584"/>
      <c r="HY25" s="584"/>
      <c r="HZ25" s="584"/>
      <c r="IA25" s="584"/>
      <c r="IB25" s="584"/>
      <c r="IC25" s="584"/>
      <c r="ID25" s="584"/>
      <c r="IE25" s="584"/>
      <c r="IF25" s="584"/>
      <c r="IG25" s="584"/>
      <c r="IH25" s="584"/>
      <c r="II25" s="584"/>
      <c r="IJ25" s="584"/>
      <c r="IK25" s="584"/>
      <c r="IL25" s="584"/>
      <c r="IM25" s="584"/>
      <c r="IN25" s="584"/>
      <c r="IO25" s="584"/>
      <c r="IP25" s="584"/>
      <c r="IQ25" s="584"/>
      <c r="IR25" s="584"/>
      <c r="IS25" s="584"/>
      <c r="IT25" s="584"/>
      <c r="IU25" s="584"/>
      <c r="IV25" s="584"/>
    </row>
    <row r="26" spans="1:256" ht="18" customHeight="1">
      <c r="A26" s="1340" t="s">
        <v>563</v>
      </c>
      <c r="B26" s="1346"/>
      <c r="C26" s="1333"/>
      <c r="D26" s="1333"/>
      <c r="E26" s="1346"/>
      <c r="F26" s="603" t="s">
        <v>560</v>
      </c>
      <c r="G26" s="1361"/>
      <c r="H26" s="1361"/>
      <c r="I26" s="1361"/>
      <c r="J26" s="1358">
        <f>SUM(K26:P28)</f>
        <v>0</v>
      </c>
      <c r="K26" s="1355"/>
      <c r="L26" s="1355"/>
      <c r="M26" s="1355"/>
      <c r="N26" s="1355"/>
      <c r="O26" s="1355"/>
      <c r="P26" s="1355"/>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584"/>
      <c r="AV26" s="584"/>
      <c r="AW26" s="584"/>
      <c r="AX26" s="584"/>
      <c r="AY26" s="584"/>
      <c r="AZ26" s="584"/>
      <c r="BA26" s="584"/>
      <c r="BB26" s="584"/>
      <c r="BC26" s="584"/>
      <c r="BD26" s="584"/>
      <c r="BE26" s="584"/>
      <c r="BF26" s="584"/>
      <c r="BG26" s="584"/>
      <c r="BH26" s="584"/>
      <c r="BI26" s="584"/>
      <c r="BJ26" s="584"/>
      <c r="BK26" s="584"/>
      <c r="BL26" s="584"/>
      <c r="BM26" s="584"/>
      <c r="BN26" s="584"/>
      <c r="BO26" s="584"/>
      <c r="BP26" s="584"/>
      <c r="BQ26" s="584"/>
      <c r="BR26" s="584"/>
      <c r="BS26" s="584"/>
      <c r="BT26" s="584"/>
      <c r="BU26" s="584"/>
      <c r="BV26" s="584"/>
      <c r="BW26" s="584"/>
      <c r="BX26" s="584"/>
      <c r="BY26" s="584"/>
      <c r="BZ26" s="584"/>
      <c r="CA26" s="584"/>
      <c r="CB26" s="584"/>
      <c r="CC26" s="584"/>
      <c r="CD26" s="584"/>
      <c r="CE26" s="584"/>
      <c r="CF26" s="584"/>
      <c r="CG26" s="584"/>
      <c r="CH26" s="584"/>
      <c r="CI26" s="584"/>
      <c r="CJ26" s="584"/>
      <c r="CK26" s="584"/>
      <c r="CL26" s="584"/>
      <c r="CM26" s="584"/>
      <c r="CN26" s="584"/>
      <c r="CO26" s="584"/>
      <c r="CP26" s="584"/>
      <c r="CQ26" s="584"/>
      <c r="CR26" s="584"/>
      <c r="CS26" s="584"/>
      <c r="CT26" s="584"/>
      <c r="CU26" s="584"/>
      <c r="CV26" s="584"/>
      <c r="CW26" s="584"/>
      <c r="CX26" s="584"/>
      <c r="CY26" s="584"/>
      <c r="CZ26" s="584"/>
      <c r="DA26" s="584"/>
      <c r="DB26" s="584"/>
      <c r="DC26" s="584"/>
      <c r="DD26" s="584"/>
      <c r="DE26" s="584"/>
      <c r="DF26" s="584"/>
      <c r="DG26" s="584"/>
      <c r="DH26" s="584"/>
      <c r="DI26" s="584"/>
      <c r="DJ26" s="584"/>
      <c r="DK26" s="584"/>
      <c r="DL26" s="584"/>
      <c r="DM26" s="584"/>
      <c r="DN26" s="584"/>
      <c r="DO26" s="584"/>
      <c r="DP26" s="584"/>
      <c r="DQ26" s="584"/>
      <c r="DR26" s="584"/>
      <c r="DS26" s="584"/>
      <c r="DT26" s="584"/>
      <c r="DU26" s="584"/>
      <c r="DV26" s="584"/>
      <c r="DW26" s="584"/>
      <c r="DX26" s="584"/>
      <c r="DY26" s="584"/>
      <c r="DZ26" s="584"/>
      <c r="EA26" s="584"/>
      <c r="EB26" s="584"/>
      <c r="EC26" s="584"/>
      <c r="ED26" s="584"/>
      <c r="EE26" s="584"/>
      <c r="EF26" s="584"/>
      <c r="EG26" s="584"/>
      <c r="EH26" s="584"/>
      <c r="EI26" s="584"/>
      <c r="EJ26" s="584"/>
      <c r="EK26" s="584"/>
      <c r="EL26" s="584"/>
      <c r="EM26" s="584"/>
      <c r="EN26" s="584"/>
      <c r="EO26" s="584"/>
      <c r="EP26" s="584"/>
      <c r="EQ26" s="584"/>
      <c r="ER26" s="584"/>
      <c r="ES26" s="584"/>
      <c r="ET26" s="584"/>
      <c r="EU26" s="584"/>
      <c r="EV26" s="584"/>
      <c r="EW26" s="584"/>
      <c r="EX26" s="584"/>
      <c r="EY26" s="584"/>
      <c r="EZ26" s="584"/>
      <c r="FA26" s="584"/>
      <c r="FB26" s="584"/>
      <c r="FC26" s="584"/>
      <c r="FD26" s="584"/>
      <c r="FE26" s="584"/>
      <c r="FF26" s="584"/>
      <c r="FG26" s="584"/>
      <c r="FH26" s="584"/>
      <c r="FI26" s="584"/>
      <c r="FJ26" s="584"/>
      <c r="FK26" s="584"/>
      <c r="FL26" s="584"/>
      <c r="FM26" s="584"/>
      <c r="FN26" s="584"/>
      <c r="FO26" s="584"/>
      <c r="FP26" s="584"/>
      <c r="FQ26" s="584"/>
      <c r="FR26" s="584"/>
      <c r="FS26" s="584"/>
      <c r="FT26" s="584"/>
      <c r="FU26" s="584"/>
      <c r="FV26" s="584"/>
      <c r="FW26" s="584"/>
      <c r="FX26" s="584"/>
      <c r="FY26" s="584"/>
      <c r="FZ26" s="584"/>
      <c r="GA26" s="584"/>
      <c r="GB26" s="584"/>
      <c r="GC26" s="584"/>
      <c r="GD26" s="584"/>
      <c r="GE26" s="584"/>
      <c r="GF26" s="584"/>
      <c r="GG26" s="584"/>
      <c r="GH26" s="584"/>
      <c r="GI26" s="584"/>
      <c r="GJ26" s="584"/>
      <c r="GK26" s="584"/>
      <c r="GL26" s="584"/>
      <c r="GM26" s="584"/>
      <c r="GN26" s="584"/>
      <c r="GO26" s="584"/>
      <c r="GP26" s="584"/>
      <c r="GQ26" s="584"/>
      <c r="GR26" s="584"/>
      <c r="GS26" s="584"/>
      <c r="GT26" s="584"/>
      <c r="GU26" s="584"/>
      <c r="GV26" s="584"/>
      <c r="GW26" s="584"/>
      <c r="GX26" s="584"/>
      <c r="GY26" s="584"/>
      <c r="GZ26" s="584"/>
      <c r="HA26" s="584"/>
      <c r="HB26" s="584"/>
      <c r="HC26" s="584"/>
      <c r="HD26" s="584"/>
      <c r="HE26" s="584"/>
      <c r="HF26" s="584"/>
      <c r="HG26" s="584"/>
      <c r="HH26" s="584"/>
      <c r="HI26" s="584"/>
      <c r="HJ26" s="584"/>
      <c r="HK26" s="584"/>
      <c r="HL26" s="584"/>
      <c r="HM26" s="584"/>
      <c r="HN26" s="584"/>
      <c r="HO26" s="584"/>
      <c r="HP26" s="584"/>
      <c r="HQ26" s="584"/>
      <c r="HR26" s="584"/>
      <c r="HS26" s="584"/>
      <c r="HT26" s="584"/>
      <c r="HU26" s="584"/>
      <c r="HV26" s="584"/>
      <c r="HW26" s="584"/>
      <c r="HX26" s="584"/>
      <c r="HY26" s="584"/>
      <c r="HZ26" s="584"/>
      <c r="IA26" s="584"/>
      <c r="IB26" s="584"/>
      <c r="IC26" s="584"/>
      <c r="ID26" s="584"/>
      <c r="IE26" s="584"/>
      <c r="IF26" s="584"/>
      <c r="IG26" s="584"/>
      <c r="IH26" s="584"/>
      <c r="II26" s="584"/>
      <c r="IJ26" s="584"/>
      <c r="IK26" s="584"/>
      <c r="IL26" s="584"/>
      <c r="IM26" s="584"/>
      <c r="IN26" s="584"/>
      <c r="IO26" s="584"/>
      <c r="IP26" s="584"/>
      <c r="IQ26" s="584"/>
      <c r="IR26" s="584"/>
      <c r="IS26" s="584"/>
      <c r="IT26" s="584"/>
      <c r="IU26" s="584"/>
      <c r="IV26" s="584"/>
    </row>
    <row r="27" spans="1:256" ht="18" customHeight="1">
      <c r="A27" s="1341"/>
      <c r="B27" s="1347"/>
      <c r="C27" s="1334"/>
      <c r="D27" s="1334"/>
      <c r="E27" s="1347"/>
      <c r="F27" s="603" t="s">
        <v>561</v>
      </c>
      <c r="G27" s="1362"/>
      <c r="H27" s="1362"/>
      <c r="I27" s="1362"/>
      <c r="J27" s="1359"/>
      <c r="K27" s="1356"/>
      <c r="L27" s="1356"/>
      <c r="M27" s="1356"/>
      <c r="N27" s="1356"/>
      <c r="O27" s="1356"/>
      <c r="P27" s="1356"/>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c r="AU27" s="584"/>
      <c r="AV27" s="584"/>
      <c r="AW27" s="584"/>
      <c r="AX27" s="584"/>
      <c r="AY27" s="584"/>
      <c r="AZ27" s="584"/>
      <c r="BA27" s="584"/>
      <c r="BB27" s="584"/>
      <c r="BC27" s="584"/>
      <c r="BD27" s="584"/>
      <c r="BE27" s="584"/>
      <c r="BF27" s="584"/>
      <c r="BG27" s="584"/>
      <c r="BH27" s="584"/>
      <c r="BI27" s="584"/>
      <c r="BJ27" s="584"/>
      <c r="BK27" s="584"/>
      <c r="BL27" s="584"/>
      <c r="BM27" s="584"/>
      <c r="BN27" s="584"/>
      <c r="BO27" s="584"/>
      <c r="BP27" s="584"/>
      <c r="BQ27" s="584"/>
      <c r="BR27" s="584"/>
      <c r="BS27" s="584"/>
      <c r="BT27" s="584"/>
      <c r="BU27" s="584"/>
      <c r="BV27" s="584"/>
      <c r="BW27" s="584"/>
      <c r="BX27" s="584"/>
      <c r="BY27" s="584"/>
      <c r="BZ27" s="584"/>
      <c r="CA27" s="584"/>
      <c r="CB27" s="584"/>
      <c r="CC27" s="584"/>
      <c r="CD27" s="584"/>
      <c r="CE27" s="584"/>
      <c r="CF27" s="584"/>
      <c r="CG27" s="584"/>
      <c r="CH27" s="584"/>
      <c r="CI27" s="584"/>
      <c r="CJ27" s="584"/>
      <c r="CK27" s="584"/>
      <c r="CL27" s="584"/>
      <c r="CM27" s="584"/>
      <c r="CN27" s="584"/>
      <c r="CO27" s="584"/>
      <c r="CP27" s="584"/>
      <c r="CQ27" s="584"/>
      <c r="CR27" s="584"/>
      <c r="CS27" s="584"/>
      <c r="CT27" s="584"/>
      <c r="CU27" s="584"/>
      <c r="CV27" s="584"/>
      <c r="CW27" s="584"/>
      <c r="CX27" s="584"/>
      <c r="CY27" s="584"/>
      <c r="CZ27" s="584"/>
      <c r="DA27" s="584"/>
      <c r="DB27" s="584"/>
      <c r="DC27" s="584"/>
      <c r="DD27" s="584"/>
      <c r="DE27" s="584"/>
      <c r="DF27" s="584"/>
      <c r="DG27" s="584"/>
      <c r="DH27" s="584"/>
      <c r="DI27" s="584"/>
      <c r="DJ27" s="584"/>
      <c r="DK27" s="584"/>
      <c r="DL27" s="584"/>
      <c r="DM27" s="584"/>
      <c r="DN27" s="584"/>
      <c r="DO27" s="584"/>
      <c r="DP27" s="584"/>
      <c r="DQ27" s="584"/>
      <c r="DR27" s="584"/>
      <c r="DS27" s="584"/>
      <c r="DT27" s="584"/>
      <c r="DU27" s="584"/>
      <c r="DV27" s="584"/>
      <c r="DW27" s="584"/>
      <c r="DX27" s="584"/>
      <c r="DY27" s="584"/>
      <c r="DZ27" s="584"/>
      <c r="EA27" s="584"/>
      <c r="EB27" s="584"/>
      <c r="EC27" s="584"/>
      <c r="ED27" s="584"/>
      <c r="EE27" s="584"/>
      <c r="EF27" s="584"/>
      <c r="EG27" s="584"/>
      <c r="EH27" s="584"/>
      <c r="EI27" s="584"/>
      <c r="EJ27" s="584"/>
      <c r="EK27" s="584"/>
      <c r="EL27" s="584"/>
      <c r="EM27" s="584"/>
      <c r="EN27" s="584"/>
      <c r="EO27" s="584"/>
      <c r="EP27" s="584"/>
      <c r="EQ27" s="584"/>
      <c r="ER27" s="584"/>
      <c r="ES27" s="584"/>
      <c r="ET27" s="584"/>
      <c r="EU27" s="584"/>
      <c r="EV27" s="584"/>
      <c r="EW27" s="584"/>
      <c r="EX27" s="584"/>
      <c r="EY27" s="584"/>
      <c r="EZ27" s="584"/>
      <c r="FA27" s="584"/>
      <c r="FB27" s="584"/>
      <c r="FC27" s="584"/>
      <c r="FD27" s="584"/>
      <c r="FE27" s="584"/>
      <c r="FF27" s="584"/>
      <c r="FG27" s="584"/>
      <c r="FH27" s="584"/>
      <c r="FI27" s="584"/>
      <c r="FJ27" s="584"/>
      <c r="FK27" s="584"/>
      <c r="FL27" s="584"/>
      <c r="FM27" s="584"/>
      <c r="FN27" s="584"/>
      <c r="FO27" s="584"/>
      <c r="FP27" s="584"/>
      <c r="FQ27" s="584"/>
      <c r="FR27" s="584"/>
      <c r="FS27" s="584"/>
      <c r="FT27" s="584"/>
      <c r="FU27" s="584"/>
      <c r="FV27" s="584"/>
      <c r="FW27" s="584"/>
      <c r="FX27" s="584"/>
      <c r="FY27" s="584"/>
      <c r="FZ27" s="584"/>
      <c r="GA27" s="584"/>
      <c r="GB27" s="584"/>
      <c r="GC27" s="584"/>
      <c r="GD27" s="584"/>
      <c r="GE27" s="584"/>
      <c r="GF27" s="584"/>
      <c r="GG27" s="584"/>
      <c r="GH27" s="584"/>
      <c r="GI27" s="584"/>
      <c r="GJ27" s="584"/>
      <c r="GK27" s="584"/>
      <c r="GL27" s="584"/>
      <c r="GM27" s="584"/>
      <c r="GN27" s="584"/>
      <c r="GO27" s="584"/>
      <c r="GP27" s="584"/>
      <c r="GQ27" s="584"/>
      <c r="GR27" s="584"/>
      <c r="GS27" s="584"/>
      <c r="GT27" s="584"/>
      <c r="GU27" s="584"/>
      <c r="GV27" s="584"/>
      <c r="GW27" s="584"/>
      <c r="GX27" s="584"/>
      <c r="GY27" s="584"/>
      <c r="GZ27" s="584"/>
      <c r="HA27" s="584"/>
      <c r="HB27" s="584"/>
      <c r="HC27" s="584"/>
      <c r="HD27" s="584"/>
      <c r="HE27" s="584"/>
      <c r="HF27" s="584"/>
      <c r="HG27" s="584"/>
      <c r="HH27" s="584"/>
      <c r="HI27" s="584"/>
      <c r="HJ27" s="584"/>
      <c r="HK27" s="584"/>
      <c r="HL27" s="584"/>
      <c r="HM27" s="584"/>
      <c r="HN27" s="584"/>
      <c r="HO27" s="584"/>
      <c r="HP27" s="584"/>
      <c r="HQ27" s="584"/>
      <c r="HR27" s="584"/>
      <c r="HS27" s="584"/>
      <c r="HT27" s="584"/>
      <c r="HU27" s="584"/>
      <c r="HV27" s="584"/>
      <c r="HW27" s="584"/>
      <c r="HX27" s="584"/>
      <c r="HY27" s="584"/>
      <c r="HZ27" s="584"/>
      <c r="IA27" s="584"/>
      <c r="IB27" s="584"/>
      <c r="IC27" s="584"/>
      <c r="ID27" s="584"/>
      <c r="IE27" s="584"/>
      <c r="IF27" s="584"/>
      <c r="IG27" s="584"/>
      <c r="IH27" s="584"/>
      <c r="II27" s="584"/>
      <c r="IJ27" s="584"/>
      <c r="IK27" s="584"/>
      <c r="IL27" s="584"/>
      <c r="IM27" s="584"/>
      <c r="IN27" s="584"/>
      <c r="IO27" s="584"/>
      <c r="IP27" s="584"/>
      <c r="IQ27" s="584"/>
      <c r="IR27" s="584"/>
      <c r="IS27" s="584"/>
      <c r="IT27" s="584"/>
      <c r="IU27" s="584"/>
      <c r="IV27" s="584"/>
    </row>
    <row r="28" spans="1:256" ht="18" customHeight="1">
      <c r="A28" s="1342"/>
      <c r="B28" s="1348"/>
      <c r="C28" s="1335"/>
      <c r="D28" s="1335"/>
      <c r="E28" s="1348"/>
      <c r="F28" s="603" t="s">
        <v>562</v>
      </c>
      <c r="G28" s="1363"/>
      <c r="H28" s="1363"/>
      <c r="I28" s="1363"/>
      <c r="J28" s="1360"/>
      <c r="K28" s="1357"/>
      <c r="L28" s="1357"/>
      <c r="M28" s="1357"/>
      <c r="N28" s="1357"/>
      <c r="O28" s="1357"/>
      <c r="P28" s="1357"/>
      <c r="Q28" s="584"/>
      <c r="R28" s="584"/>
      <c r="S28" s="584"/>
      <c r="T28" s="584"/>
      <c r="U28" s="584"/>
      <c r="V28" s="584"/>
      <c r="W28" s="584"/>
      <c r="X28" s="584"/>
      <c r="Y28" s="584"/>
      <c r="Z28" s="584"/>
      <c r="AA28" s="584"/>
      <c r="AB28" s="584"/>
      <c r="AC28" s="584"/>
      <c r="AD28" s="584"/>
      <c r="AE28" s="584"/>
      <c r="AF28" s="584"/>
      <c r="AG28" s="584"/>
      <c r="AH28" s="584"/>
      <c r="AI28" s="584"/>
      <c r="AJ28" s="584"/>
      <c r="AK28" s="584"/>
      <c r="AL28" s="584"/>
      <c r="AM28" s="584"/>
      <c r="AN28" s="584"/>
      <c r="AO28" s="584"/>
      <c r="AP28" s="584"/>
      <c r="AQ28" s="584"/>
      <c r="AR28" s="584"/>
      <c r="AS28" s="584"/>
      <c r="AT28" s="584"/>
      <c r="AU28" s="584"/>
      <c r="AV28" s="584"/>
      <c r="AW28" s="584"/>
      <c r="AX28" s="584"/>
      <c r="AY28" s="584"/>
      <c r="AZ28" s="584"/>
      <c r="BA28" s="584"/>
      <c r="BB28" s="584"/>
      <c r="BC28" s="584"/>
      <c r="BD28" s="584"/>
      <c r="BE28" s="584"/>
      <c r="BF28" s="584"/>
      <c r="BG28" s="584"/>
      <c r="BH28" s="584"/>
      <c r="BI28" s="584"/>
      <c r="BJ28" s="584"/>
      <c r="BK28" s="584"/>
      <c r="BL28" s="584"/>
      <c r="BM28" s="584"/>
      <c r="BN28" s="584"/>
      <c r="BO28" s="584"/>
      <c r="BP28" s="584"/>
      <c r="BQ28" s="584"/>
      <c r="BR28" s="584"/>
      <c r="BS28" s="584"/>
      <c r="BT28" s="584"/>
      <c r="BU28" s="584"/>
      <c r="BV28" s="584"/>
      <c r="BW28" s="584"/>
      <c r="BX28" s="584"/>
      <c r="BY28" s="584"/>
      <c r="BZ28" s="584"/>
      <c r="CA28" s="584"/>
      <c r="CB28" s="584"/>
      <c r="CC28" s="584"/>
      <c r="CD28" s="584"/>
      <c r="CE28" s="584"/>
      <c r="CF28" s="584"/>
      <c r="CG28" s="584"/>
      <c r="CH28" s="584"/>
      <c r="CI28" s="584"/>
      <c r="CJ28" s="584"/>
      <c r="CK28" s="584"/>
      <c r="CL28" s="584"/>
      <c r="CM28" s="584"/>
      <c r="CN28" s="584"/>
      <c r="CO28" s="584"/>
      <c r="CP28" s="584"/>
      <c r="CQ28" s="584"/>
      <c r="CR28" s="584"/>
      <c r="CS28" s="584"/>
      <c r="CT28" s="584"/>
      <c r="CU28" s="584"/>
      <c r="CV28" s="584"/>
      <c r="CW28" s="584"/>
      <c r="CX28" s="584"/>
      <c r="CY28" s="584"/>
      <c r="CZ28" s="584"/>
      <c r="DA28" s="584"/>
      <c r="DB28" s="584"/>
      <c r="DC28" s="584"/>
      <c r="DD28" s="584"/>
      <c r="DE28" s="584"/>
      <c r="DF28" s="584"/>
      <c r="DG28" s="584"/>
      <c r="DH28" s="584"/>
      <c r="DI28" s="584"/>
      <c r="DJ28" s="584"/>
      <c r="DK28" s="584"/>
      <c r="DL28" s="584"/>
      <c r="DM28" s="584"/>
      <c r="DN28" s="584"/>
      <c r="DO28" s="584"/>
      <c r="DP28" s="584"/>
      <c r="DQ28" s="584"/>
      <c r="DR28" s="584"/>
      <c r="DS28" s="584"/>
      <c r="DT28" s="584"/>
      <c r="DU28" s="584"/>
      <c r="DV28" s="584"/>
      <c r="DW28" s="584"/>
      <c r="DX28" s="584"/>
      <c r="DY28" s="584"/>
      <c r="DZ28" s="584"/>
      <c r="EA28" s="584"/>
      <c r="EB28" s="584"/>
      <c r="EC28" s="584"/>
      <c r="ED28" s="584"/>
      <c r="EE28" s="584"/>
      <c r="EF28" s="584"/>
      <c r="EG28" s="584"/>
      <c r="EH28" s="584"/>
      <c r="EI28" s="584"/>
      <c r="EJ28" s="584"/>
      <c r="EK28" s="584"/>
      <c r="EL28" s="584"/>
      <c r="EM28" s="584"/>
      <c r="EN28" s="584"/>
      <c r="EO28" s="584"/>
      <c r="EP28" s="584"/>
      <c r="EQ28" s="584"/>
      <c r="ER28" s="584"/>
      <c r="ES28" s="584"/>
      <c r="ET28" s="584"/>
      <c r="EU28" s="584"/>
      <c r="EV28" s="584"/>
      <c r="EW28" s="584"/>
      <c r="EX28" s="584"/>
      <c r="EY28" s="584"/>
      <c r="EZ28" s="584"/>
      <c r="FA28" s="584"/>
      <c r="FB28" s="584"/>
      <c r="FC28" s="584"/>
      <c r="FD28" s="584"/>
      <c r="FE28" s="584"/>
      <c r="FF28" s="584"/>
      <c r="FG28" s="584"/>
      <c r="FH28" s="584"/>
      <c r="FI28" s="584"/>
      <c r="FJ28" s="584"/>
      <c r="FK28" s="584"/>
      <c r="FL28" s="584"/>
      <c r="FM28" s="584"/>
      <c r="FN28" s="584"/>
      <c r="FO28" s="584"/>
      <c r="FP28" s="584"/>
      <c r="FQ28" s="584"/>
      <c r="FR28" s="584"/>
      <c r="FS28" s="584"/>
      <c r="FT28" s="584"/>
      <c r="FU28" s="584"/>
      <c r="FV28" s="584"/>
      <c r="FW28" s="584"/>
      <c r="FX28" s="584"/>
      <c r="FY28" s="584"/>
      <c r="FZ28" s="584"/>
      <c r="GA28" s="584"/>
      <c r="GB28" s="584"/>
      <c r="GC28" s="584"/>
      <c r="GD28" s="584"/>
      <c r="GE28" s="584"/>
      <c r="GF28" s="584"/>
      <c r="GG28" s="584"/>
      <c r="GH28" s="584"/>
      <c r="GI28" s="584"/>
      <c r="GJ28" s="584"/>
      <c r="GK28" s="584"/>
      <c r="GL28" s="584"/>
      <c r="GM28" s="584"/>
      <c r="GN28" s="584"/>
      <c r="GO28" s="584"/>
      <c r="GP28" s="584"/>
      <c r="GQ28" s="584"/>
      <c r="GR28" s="584"/>
      <c r="GS28" s="584"/>
      <c r="GT28" s="584"/>
      <c r="GU28" s="584"/>
      <c r="GV28" s="584"/>
      <c r="GW28" s="584"/>
      <c r="GX28" s="584"/>
      <c r="GY28" s="584"/>
      <c r="GZ28" s="584"/>
      <c r="HA28" s="584"/>
      <c r="HB28" s="584"/>
      <c r="HC28" s="584"/>
      <c r="HD28" s="584"/>
      <c r="HE28" s="584"/>
      <c r="HF28" s="584"/>
      <c r="HG28" s="584"/>
      <c r="HH28" s="584"/>
      <c r="HI28" s="584"/>
      <c r="HJ28" s="584"/>
      <c r="HK28" s="584"/>
      <c r="HL28" s="584"/>
      <c r="HM28" s="584"/>
      <c r="HN28" s="584"/>
      <c r="HO28" s="584"/>
      <c r="HP28" s="584"/>
      <c r="HQ28" s="584"/>
      <c r="HR28" s="584"/>
      <c r="HS28" s="584"/>
      <c r="HT28" s="584"/>
      <c r="HU28" s="584"/>
      <c r="HV28" s="584"/>
      <c r="HW28" s="584"/>
      <c r="HX28" s="584"/>
      <c r="HY28" s="584"/>
      <c r="HZ28" s="584"/>
      <c r="IA28" s="584"/>
      <c r="IB28" s="584"/>
      <c r="IC28" s="584"/>
      <c r="ID28" s="584"/>
      <c r="IE28" s="584"/>
      <c r="IF28" s="584"/>
      <c r="IG28" s="584"/>
      <c r="IH28" s="584"/>
      <c r="II28" s="584"/>
      <c r="IJ28" s="584"/>
      <c r="IK28" s="584"/>
      <c r="IL28" s="584"/>
      <c r="IM28" s="584"/>
      <c r="IN28" s="584"/>
      <c r="IO28" s="584"/>
      <c r="IP28" s="584"/>
      <c r="IQ28" s="584"/>
      <c r="IR28" s="584"/>
      <c r="IS28" s="584"/>
      <c r="IT28" s="584"/>
      <c r="IU28" s="584"/>
      <c r="IV28" s="584"/>
    </row>
    <row r="29" spans="1:256" ht="18" customHeight="1">
      <c r="A29" s="1340" t="s">
        <v>332</v>
      </c>
      <c r="B29" s="1346"/>
      <c r="C29" s="1333"/>
      <c r="D29" s="1333"/>
      <c r="E29" s="1346"/>
      <c r="F29" s="603" t="s">
        <v>560</v>
      </c>
      <c r="G29" s="1361"/>
      <c r="H29" s="1361"/>
      <c r="I29" s="1361"/>
      <c r="J29" s="1358">
        <f>SUM(K29:P31)</f>
        <v>0</v>
      </c>
      <c r="K29" s="1355"/>
      <c r="L29" s="1355"/>
      <c r="M29" s="1355"/>
      <c r="N29" s="1355"/>
      <c r="O29" s="1355"/>
      <c r="P29" s="1355"/>
      <c r="Q29" s="584"/>
      <c r="R29" s="584"/>
      <c r="S29" s="584"/>
      <c r="T29" s="584"/>
      <c r="U29" s="584"/>
      <c r="V29" s="584"/>
      <c r="W29" s="584"/>
      <c r="X29" s="584"/>
      <c r="Y29" s="584"/>
      <c r="Z29" s="584"/>
      <c r="AA29" s="584"/>
      <c r="AB29" s="584"/>
      <c r="AC29" s="584"/>
      <c r="AD29" s="584"/>
      <c r="AE29" s="584"/>
      <c r="AF29" s="584"/>
      <c r="AG29" s="584"/>
      <c r="AH29" s="584"/>
      <c r="AI29" s="584"/>
      <c r="AJ29" s="584"/>
      <c r="AK29" s="584"/>
      <c r="AL29" s="584"/>
      <c r="AM29" s="584"/>
      <c r="AN29" s="584"/>
      <c r="AO29" s="584"/>
      <c r="AP29" s="584"/>
      <c r="AQ29" s="584"/>
      <c r="AR29" s="584"/>
      <c r="AS29" s="584"/>
      <c r="AT29" s="584"/>
      <c r="AU29" s="584"/>
      <c r="AV29" s="584"/>
      <c r="AW29" s="584"/>
      <c r="AX29" s="584"/>
      <c r="AY29" s="584"/>
      <c r="AZ29" s="584"/>
      <c r="BA29" s="584"/>
      <c r="BB29" s="584"/>
      <c r="BC29" s="584"/>
      <c r="BD29" s="584"/>
      <c r="BE29" s="584"/>
      <c r="BF29" s="584"/>
      <c r="BG29" s="584"/>
      <c r="BH29" s="584"/>
      <c r="BI29" s="584"/>
      <c r="BJ29" s="584"/>
      <c r="BK29" s="584"/>
      <c r="BL29" s="584"/>
      <c r="BM29" s="584"/>
      <c r="BN29" s="584"/>
      <c r="BO29" s="584"/>
      <c r="BP29" s="584"/>
      <c r="BQ29" s="584"/>
      <c r="BR29" s="584"/>
      <c r="BS29" s="584"/>
      <c r="BT29" s="584"/>
      <c r="BU29" s="584"/>
      <c r="BV29" s="584"/>
      <c r="BW29" s="584"/>
      <c r="BX29" s="584"/>
      <c r="BY29" s="584"/>
      <c r="BZ29" s="584"/>
      <c r="CA29" s="584"/>
      <c r="CB29" s="584"/>
      <c r="CC29" s="584"/>
      <c r="CD29" s="584"/>
      <c r="CE29" s="584"/>
      <c r="CF29" s="584"/>
      <c r="CG29" s="584"/>
      <c r="CH29" s="584"/>
      <c r="CI29" s="584"/>
      <c r="CJ29" s="584"/>
      <c r="CK29" s="584"/>
      <c r="CL29" s="584"/>
      <c r="CM29" s="584"/>
      <c r="CN29" s="584"/>
      <c r="CO29" s="584"/>
      <c r="CP29" s="584"/>
      <c r="CQ29" s="584"/>
      <c r="CR29" s="584"/>
      <c r="CS29" s="584"/>
      <c r="CT29" s="584"/>
      <c r="CU29" s="584"/>
      <c r="CV29" s="584"/>
      <c r="CW29" s="584"/>
      <c r="CX29" s="584"/>
      <c r="CY29" s="584"/>
      <c r="CZ29" s="584"/>
      <c r="DA29" s="584"/>
      <c r="DB29" s="584"/>
      <c r="DC29" s="584"/>
      <c r="DD29" s="584"/>
      <c r="DE29" s="584"/>
      <c r="DF29" s="584"/>
      <c r="DG29" s="584"/>
      <c r="DH29" s="584"/>
      <c r="DI29" s="584"/>
      <c r="DJ29" s="584"/>
      <c r="DK29" s="584"/>
      <c r="DL29" s="584"/>
      <c r="DM29" s="584"/>
      <c r="DN29" s="584"/>
      <c r="DO29" s="584"/>
      <c r="DP29" s="584"/>
      <c r="DQ29" s="584"/>
      <c r="DR29" s="584"/>
      <c r="DS29" s="584"/>
      <c r="DT29" s="584"/>
      <c r="DU29" s="584"/>
      <c r="DV29" s="584"/>
      <c r="DW29" s="584"/>
      <c r="DX29" s="584"/>
      <c r="DY29" s="584"/>
      <c r="DZ29" s="584"/>
      <c r="EA29" s="584"/>
      <c r="EB29" s="584"/>
      <c r="EC29" s="584"/>
      <c r="ED29" s="584"/>
      <c r="EE29" s="584"/>
      <c r="EF29" s="584"/>
      <c r="EG29" s="584"/>
      <c r="EH29" s="584"/>
      <c r="EI29" s="584"/>
      <c r="EJ29" s="584"/>
      <c r="EK29" s="584"/>
      <c r="EL29" s="584"/>
      <c r="EM29" s="584"/>
      <c r="EN29" s="584"/>
      <c r="EO29" s="584"/>
      <c r="EP29" s="584"/>
      <c r="EQ29" s="584"/>
      <c r="ER29" s="584"/>
      <c r="ES29" s="584"/>
      <c r="ET29" s="584"/>
      <c r="EU29" s="584"/>
      <c r="EV29" s="584"/>
      <c r="EW29" s="584"/>
      <c r="EX29" s="584"/>
      <c r="EY29" s="584"/>
      <c r="EZ29" s="584"/>
      <c r="FA29" s="584"/>
      <c r="FB29" s="584"/>
      <c r="FC29" s="584"/>
      <c r="FD29" s="584"/>
      <c r="FE29" s="584"/>
      <c r="FF29" s="584"/>
      <c r="FG29" s="584"/>
      <c r="FH29" s="584"/>
      <c r="FI29" s="584"/>
      <c r="FJ29" s="584"/>
      <c r="FK29" s="584"/>
      <c r="FL29" s="584"/>
      <c r="FM29" s="584"/>
      <c r="FN29" s="584"/>
      <c r="FO29" s="584"/>
      <c r="FP29" s="584"/>
      <c r="FQ29" s="584"/>
      <c r="FR29" s="584"/>
      <c r="FS29" s="584"/>
      <c r="FT29" s="584"/>
      <c r="FU29" s="584"/>
      <c r="FV29" s="584"/>
      <c r="FW29" s="584"/>
      <c r="FX29" s="584"/>
      <c r="FY29" s="584"/>
      <c r="FZ29" s="584"/>
      <c r="GA29" s="584"/>
      <c r="GB29" s="584"/>
      <c r="GC29" s="584"/>
      <c r="GD29" s="584"/>
      <c r="GE29" s="584"/>
      <c r="GF29" s="584"/>
      <c r="GG29" s="584"/>
      <c r="GH29" s="584"/>
      <c r="GI29" s="584"/>
      <c r="GJ29" s="584"/>
      <c r="GK29" s="584"/>
      <c r="GL29" s="584"/>
      <c r="GM29" s="584"/>
      <c r="GN29" s="584"/>
      <c r="GO29" s="584"/>
      <c r="GP29" s="584"/>
      <c r="GQ29" s="584"/>
      <c r="GR29" s="584"/>
      <c r="GS29" s="584"/>
      <c r="GT29" s="584"/>
      <c r="GU29" s="584"/>
      <c r="GV29" s="584"/>
      <c r="GW29" s="584"/>
      <c r="GX29" s="584"/>
      <c r="GY29" s="584"/>
      <c r="GZ29" s="584"/>
      <c r="HA29" s="584"/>
      <c r="HB29" s="584"/>
      <c r="HC29" s="584"/>
      <c r="HD29" s="584"/>
      <c r="HE29" s="584"/>
      <c r="HF29" s="584"/>
      <c r="HG29" s="584"/>
      <c r="HH29" s="584"/>
      <c r="HI29" s="584"/>
      <c r="HJ29" s="584"/>
      <c r="HK29" s="584"/>
      <c r="HL29" s="584"/>
      <c r="HM29" s="584"/>
      <c r="HN29" s="584"/>
      <c r="HO29" s="584"/>
      <c r="HP29" s="584"/>
      <c r="HQ29" s="584"/>
      <c r="HR29" s="584"/>
      <c r="HS29" s="584"/>
      <c r="HT29" s="584"/>
      <c r="HU29" s="584"/>
      <c r="HV29" s="584"/>
      <c r="HW29" s="584"/>
      <c r="HX29" s="584"/>
      <c r="HY29" s="584"/>
      <c r="HZ29" s="584"/>
      <c r="IA29" s="584"/>
      <c r="IB29" s="584"/>
      <c r="IC29" s="584"/>
      <c r="ID29" s="584"/>
      <c r="IE29" s="584"/>
      <c r="IF29" s="584"/>
      <c r="IG29" s="584"/>
      <c r="IH29" s="584"/>
      <c r="II29" s="584"/>
      <c r="IJ29" s="584"/>
      <c r="IK29" s="584"/>
      <c r="IL29" s="584"/>
      <c r="IM29" s="584"/>
      <c r="IN29" s="584"/>
      <c r="IO29" s="584"/>
      <c r="IP29" s="584"/>
      <c r="IQ29" s="584"/>
      <c r="IR29" s="584"/>
      <c r="IS29" s="584"/>
      <c r="IT29" s="584"/>
      <c r="IU29" s="584"/>
      <c r="IV29" s="584"/>
    </row>
    <row r="30" spans="1:256" ht="18" customHeight="1">
      <c r="A30" s="1341"/>
      <c r="B30" s="1347"/>
      <c r="C30" s="1334"/>
      <c r="D30" s="1334"/>
      <c r="E30" s="1347"/>
      <c r="F30" s="603" t="s">
        <v>561</v>
      </c>
      <c r="G30" s="1362"/>
      <c r="H30" s="1362"/>
      <c r="I30" s="1362"/>
      <c r="J30" s="1359"/>
      <c r="K30" s="1356"/>
      <c r="L30" s="1356"/>
      <c r="M30" s="1356"/>
      <c r="N30" s="1356"/>
      <c r="O30" s="1356"/>
      <c r="P30" s="1356"/>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M30" s="584"/>
      <c r="AN30" s="584"/>
      <c r="AO30" s="584"/>
      <c r="AP30" s="584"/>
      <c r="AQ30" s="584"/>
      <c r="AR30" s="584"/>
      <c r="AS30" s="584"/>
      <c r="AT30" s="584"/>
      <c r="AU30" s="584"/>
      <c r="AV30" s="584"/>
      <c r="AW30" s="584"/>
      <c r="AX30" s="584"/>
      <c r="AY30" s="584"/>
      <c r="AZ30" s="584"/>
      <c r="BA30" s="584"/>
      <c r="BB30" s="584"/>
      <c r="BC30" s="584"/>
      <c r="BD30" s="584"/>
      <c r="BE30" s="584"/>
      <c r="BF30" s="584"/>
      <c r="BG30" s="584"/>
      <c r="BH30" s="584"/>
      <c r="BI30" s="584"/>
      <c r="BJ30" s="584"/>
      <c r="BK30" s="584"/>
      <c r="BL30" s="584"/>
      <c r="BM30" s="584"/>
      <c r="BN30" s="584"/>
      <c r="BO30" s="584"/>
      <c r="BP30" s="584"/>
      <c r="BQ30" s="584"/>
      <c r="BR30" s="584"/>
      <c r="BS30" s="584"/>
      <c r="BT30" s="584"/>
      <c r="BU30" s="584"/>
      <c r="BV30" s="584"/>
      <c r="BW30" s="584"/>
      <c r="BX30" s="584"/>
      <c r="BY30" s="584"/>
      <c r="BZ30" s="584"/>
      <c r="CA30" s="584"/>
      <c r="CB30" s="584"/>
      <c r="CC30" s="584"/>
      <c r="CD30" s="584"/>
      <c r="CE30" s="584"/>
      <c r="CF30" s="584"/>
      <c r="CG30" s="584"/>
      <c r="CH30" s="584"/>
      <c r="CI30" s="584"/>
      <c r="CJ30" s="584"/>
      <c r="CK30" s="584"/>
      <c r="CL30" s="584"/>
      <c r="CM30" s="584"/>
      <c r="CN30" s="584"/>
      <c r="CO30" s="584"/>
      <c r="CP30" s="584"/>
      <c r="CQ30" s="584"/>
      <c r="CR30" s="584"/>
      <c r="CS30" s="584"/>
      <c r="CT30" s="584"/>
      <c r="CU30" s="584"/>
      <c r="CV30" s="584"/>
      <c r="CW30" s="584"/>
      <c r="CX30" s="584"/>
      <c r="CY30" s="584"/>
      <c r="CZ30" s="584"/>
      <c r="DA30" s="584"/>
      <c r="DB30" s="584"/>
      <c r="DC30" s="584"/>
      <c r="DD30" s="584"/>
      <c r="DE30" s="584"/>
      <c r="DF30" s="584"/>
      <c r="DG30" s="584"/>
      <c r="DH30" s="584"/>
      <c r="DI30" s="584"/>
      <c r="DJ30" s="584"/>
      <c r="DK30" s="584"/>
      <c r="DL30" s="584"/>
      <c r="DM30" s="584"/>
      <c r="DN30" s="584"/>
      <c r="DO30" s="584"/>
      <c r="DP30" s="584"/>
      <c r="DQ30" s="584"/>
      <c r="DR30" s="584"/>
      <c r="DS30" s="584"/>
      <c r="DT30" s="584"/>
      <c r="DU30" s="584"/>
      <c r="DV30" s="584"/>
      <c r="DW30" s="584"/>
      <c r="DX30" s="584"/>
      <c r="DY30" s="584"/>
      <c r="DZ30" s="584"/>
      <c r="EA30" s="584"/>
      <c r="EB30" s="584"/>
      <c r="EC30" s="584"/>
      <c r="ED30" s="584"/>
      <c r="EE30" s="584"/>
      <c r="EF30" s="584"/>
      <c r="EG30" s="584"/>
      <c r="EH30" s="584"/>
      <c r="EI30" s="584"/>
      <c r="EJ30" s="584"/>
      <c r="EK30" s="584"/>
      <c r="EL30" s="584"/>
      <c r="EM30" s="584"/>
      <c r="EN30" s="584"/>
      <c r="EO30" s="584"/>
      <c r="EP30" s="584"/>
      <c r="EQ30" s="584"/>
      <c r="ER30" s="584"/>
      <c r="ES30" s="584"/>
      <c r="ET30" s="584"/>
      <c r="EU30" s="584"/>
      <c r="EV30" s="584"/>
      <c r="EW30" s="584"/>
      <c r="EX30" s="584"/>
      <c r="EY30" s="584"/>
      <c r="EZ30" s="584"/>
      <c r="FA30" s="584"/>
      <c r="FB30" s="584"/>
      <c r="FC30" s="584"/>
      <c r="FD30" s="584"/>
      <c r="FE30" s="584"/>
      <c r="FF30" s="584"/>
      <c r="FG30" s="584"/>
      <c r="FH30" s="584"/>
      <c r="FI30" s="584"/>
      <c r="FJ30" s="584"/>
      <c r="FK30" s="584"/>
      <c r="FL30" s="584"/>
      <c r="FM30" s="584"/>
      <c r="FN30" s="584"/>
      <c r="FO30" s="584"/>
      <c r="FP30" s="584"/>
      <c r="FQ30" s="584"/>
      <c r="FR30" s="584"/>
      <c r="FS30" s="584"/>
      <c r="FT30" s="584"/>
      <c r="FU30" s="584"/>
      <c r="FV30" s="584"/>
      <c r="FW30" s="584"/>
      <c r="FX30" s="584"/>
      <c r="FY30" s="584"/>
      <c r="FZ30" s="584"/>
      <c r="GA30" s="584"/>
      <c r="GB30" s="584"/>
      <c r="GC30" s="584"/>
      <c r="GD30" s="584"/>
      <c r="GE30" s="584"/>
      <c r="GF30" s="584"/>
      <c r="GG30" s="584"/>
      <c r="GH30" s="584"/>
      <c r="GI30" s="584"/>
      <c r="GJ30" s="584"/>
      <c r="GK30" s="584"/>
      <c r="GL30" s="584"/>
      <c r="GM30" s="584"/>
      <c r="GN30" s="584"/>
      <c r="GO30" s="584"/>
      <c r="GP30" s="584"/>
      <c r="GQ30" s="584"/>
      <c r="GR30" s="584"/>
      <c r="GS30" s="584"/>
      <c r="GT30" s="584"/>
      <c r="GU30" s="584"/>
      <c r="GV30" s="584"/>
      <c r="GW30" s="584"/>
      <c r="GX30" s="584"/>
      <c r="GY30" s="584"/>
      <c r="GZ30" s="584"/>
      <c r="HA30" s="584"/>
      <c r="HB30" s="584"/>
      <c r="HC30" s="584"/>
      <c r="HD30" s="584"/>
      <c r="HE30" s="584"/>
      <c r="HF30" s="584"/>
      <c r="HG30" s="584"/>
      <c r="HH30" s="584"/>
      <c r="HI30" s="584"/>
      <c r="HJ30" s="584"/>
      <c r="HK30" s="584"/>
      <c r="HL30" s="584"/>
      <c r="HM30" s="584"/>
      <c r="HN30" s="584"/>
      <c r="HO30" s="584"/>
      <c r="HP30" s="584"/>
      <c r="HQ30" s="584"/>
      <c r="HR30" s="584"/>
      <c r="HS30" s="584"/>
      <c r="HT30" s="584"/>
      <c r="HU30" s="584"/>
      <c r="HV30" s="584"/>
      <c r="HW30" s="584"/>
      <c r="HX30" s="584"/>
      <c r="HY30" s="584"/>
      <c r="HZ30" s="584"/>
      <c r="IA30" s="584"/>
      <c r="IB30" s="584"/>
      <c r="IC30" s="584"/>
      <c r="ID30" s="584"/>
      <c r="IE30" s="584"/>
      <c r="IF30" s="584"/>
      <c r="IG30" s="584"/>
      <c r="IH30" s="584"/>
      <c r="II30" s="584"/>
      <c r="IJ30" s="584"/>
      <c r="IK30" s="584"/>
      <c r="IL30" s="584"/>
      <c r="IM30" s="584"/>
      <c r="IN30" s="584"/>
      <c r="IO30" s="584"/>
      <c r="IP30" s="584"/>
      <c r="IQ30" s="584"/>
      <c r="IR30" s="584"/>
      <c r="IS30" s="584"/>
      <c r="IT30" s="584"/>
      <c r="IU30" s="584"/>
      <c r="IV30" s="584"/>
    </row>
    <row r="31" spans="1:256" ht="18" customHeight="1">
      <c r="A31" s="1342"/>
      <c r="B31" s="1348"/>
      <c r="C31" s="1335"/>
      <c r="D31" s="1335"/>
      <c r="E31" s="1348"/>
      <c r="F31" s="603" t="s">
        <v>562</v>
      </c>
      <c r="G31" s="1363"/>
      <c r="H31" s="1363"/>
      <c r="I31" s="1363"/>
      <c r="J31" s="1360"/>
      <c r="K31" s="1357"/>
      <c r="L31" s="1357"/>
      <c r="M31" s="1357"/>
      <c r="N31" s="1357"/>
      <c r="O31" s="1357"/>
      <c r="P31" s="1357"/>
      <c r="Q31" s="584"/>
      <c r="R31" s="584"/>
      <c r="S31" s="584"/>
      <c r="T31" s="584"/>
      <c r="U31" s="584"/>
      <c r="V31" s="584"/>
      <c r="W31" s="584"/>
      <c r="X31" s="584"/>
      <c r="Y31" s="584"/>
      <c r="Z31" s="584"/>
      <c r="AA31" s="584"/>
      <c r="AB31" s="584"/>
      <c r="AC31" s="584"/>
      <c r="AD31" s="584"/>
      <c r="AE31" s="584"/>
      <c r="AF31" s="584"/>
      <c r="AG31" s="584"/>
      <c r="AH31" s="584"/>
      <c r="AI31" s="584"/>
      <c r="AJ31" s="584"/>
      <c r="AK31" s="584"/>
      <c r="AL31" s="584"/>
      <c r="AM31" s="584"/>
      <c r="AN31" s="584"/>
      <c r="AO31" s="584"/>
      <c r="AP31" s="584"/>
      <c r="AQ31" s="584"/>
      <c r="AR31" s="584"/>
      <c r="AS31" s="584"/>
      <c r="AT31" s="584"/>
      <c r="AU31" s="584"/>
      <c r="AV31" s="584"/>
      <c r="AW31" s="584"/>
      <c r="AX31" s="584"/>
      <c r="AY31" s="584"/>
      <c r="AZ31" s="584"/>
      <c r="BA31" s="584"/>
      <c r="BB31" s="584"/>
      <c r="BC31" s="584"/>
      <c r="BD31" s="584"/>
      <c r="BE31" s="584"/>
      <c r="BF31" s="584"/>
      <c r="BG31" s="584"/>
      <c r="BH31" s="584"/>
      <c r="BI31" s="584"/>
      <c r="BJ31" s="584"/>
      <c r="BK31" s="584"/>
      <c r="BL31" s="584"/>
      <c r="BM31" s="584"/>
      <c r="BN31" s="584"/>
      <c r="BO31" s="584"/>
      <c r="BP31" s="584"/>
      <c r="BQ31" s="584"/>
      <c r="BR31" s="584"/>
      <c r="BS31" s="584"/>
      <c r="BT31" s="584"/>
      <c r="BU31" s="584"/>
      <c r="BV31" s="584"/>
      <c r="BW31" s="584"/>
      <c r="BX31" s="584"/>
      <c r="BY31" s="584"/>
      <c r="BZ31" s="584"/>
      <c r="CA31" s="584"/>
      <c r="CB31" s="584"/>
      <c r="CC31" s="584"/>
      <c r="CD31" s="584"/>
      <c r="CE31" s="584"/>
      <c r="CF31" s="584"/>
      <c r="CG31" s="584"/>
      <c r="CH31" s="584"/>
      <c r="CI31" s="584"/>
      <c r="CJ31" s="584"/>
      <c r="CK31" s="584"/>
      <c r="CL31" s="584"/>
      <c r="CM31" s="584"/>
      <c r="CN31" s="584"/>
      <c r="CO31" s="584"/>
      <c r="CP31" s="584"/>
      <c r="CQ31" s="584"/>
      <c r="CR31" s="584"/>
      <c r="CS31" s="584"/>
      <c r="CT31" s="584"/>
      <c r="CU31" s="584"/>
      <c r="CV31" s="584"/>
      <c r="CW31" s="584"/>
      <c r="CX31" s="584"/>
      <c r="CY31" s="584"/>
      <c r="CZ31" s="584"/>
      <c r="DA31" s="584"/>
      <c r="DB31" s="584"/>
      <c r="DC31" s="584"/>
      <c r="DD31" s="584"/>
      <c r="DE31" s="584"/>
      <c r="DF31" s="584"/>
      <c r="DG31" s="584"/>
      <c r="DH31" s="584"/>
      <c r="DI31" s="584"/>
      <c r="DJ31" s="584"/>
      <c r="DK31" s="584"/>
      <c r="DL31" s="584"/>
      <c r="DM31" s="584"/>
      <c r="DN31" s="584"/>
      <c r="DO31" s="584"/>
      <c r="DP31" s="584"/>
      <c r="DQ31" s="584"/>
      <c r="DR31" s="584"/>
      <c r="DS31" s="584"/>
      <c r="DT31" s="584"/>
      <c r="DU31" s="584"/>
      <c r="DV31" s="584"/>
      <c r="DW31" s="584"/>
      <c r="DX31" s="584"/>
      <c r="DY31" s="584"/>
      <c r="DZ31" s="584"/>
      <c r="EA31" s="584"/>
      <c r="EB31" s="584"/>
      <c r="EC31" s="584"/>
      <c r="ED31" s="584"/>
      <c r="EE31" s="584"/>
      <c r="EF31" s="584"/>
      <c r="EG31" s="584"/>
      <c r="EH31" s="584"/>
      <c r="EI31" s="584"/>
      <c r="EJ31" s="584"/>
      <c r="EK31" s="584"/>
      <c r="EL31" s="584"/>
      <c r="EM31" s="584"/>
      <c r="EN31" s="584"/>
      <c r="EO31" s="584"/>
      <c r="EP31" s="584"/>
      <c r="EQ31" s="584"/>
      <c r="ER31" s="584"/>
      <c r="ES31" s="584"/>
      <c r="ET31" s="584"/>
      <c r="EU31" s="584"/>
      <c r="EV31" s="584"/>
      <c r="EW31" s="584"/>
      <c r="EX31" s="584"/>
      <c r="EY31" s="584"/>
      <c r="EZ31" s="584"/>
      <c r="FA31" s="584"/>
      <c r="FB31" s="584"/>
      <c r="FC31" s="584"/>
      <c r="FD31" s="584"/>
      <c r="FE31" s="584"/>
      <c r="FF31" s="584"/>
      <c r="FG31" s="584"/>
      <c r="FH31" s="584"/>
      <c r="FI31" s="584"/>
      <c r="FJ31" s="584"/>
      <c r="FK31" s="584"/>
      <c r="FL31" s="584"/>
      <c r="FM31" s="584"/>
      <c r="FN31" s="584"/>
      <c r="FO31" s="584"/>
      <c r="FP31" s="584"/>
      <c r="FQ31" s="584"/>
      <c r="FR31" s="584"/>
      <c r="FS31" s="584"/>
      <c r="FT31" s="584"/>
      <c r="FU31" s="584"/>
      <c r="FV31" s="584"/>
      <c r="FW31" s="584"/>
      <c r="FX31" s="584"/>
      <c r="FY31" s="584"/>
      <c r="FZ31" s="584"/>
      <c r="GA31" s="584"/>
      <c r="GB31" s="584"/>
      <c r="GC31" s="584"/>
      <c r="GD31" s="584"/>
      <c r="GE31" s="584"/>
      <c r="GF31" s="584"/>
      <c r="GG31" s="584"/>
      <c r="GH31" s="584"/>
      <c r="GI31" s="584"/>
      <c r="GJ31" s="584"/>
      <c r="GK31" s="584"/>
      <c r="GL31" s="584"/>
      <c r="GM31" s="584"/>
      <c r="GN31" s="584"/>
      <c r="GO31" s="584"/>
      <c r="GP31" s="584"/>
      <c r="GQ31" s="584"/>
      <c r="GR31" s="584"/>
      <c r="GS31" s="584"/>
      <c r="GT31" s="584"/>
      <c r="GU31" s="584"/>
      <c r="GV31" s="584"/>
      <c r="GW31" s="584"/>
      <c r="GX31" s="584"/>
      <c r="GY31" s="584"/>
      <c r="GZ31" s="584"/>
      <c r="HA31" s="584"/>
      <c r="HB31" s="584"/>
      <c r="HC31" s="584"/>
      <c r="HD31" s="584"/>
      <c r="HE31" s="584"/>
      <c r="HF31" s="584"/>
      <c r="HG31" s="584"/>
      <c r="HH31" s="584"/>
      <c r="HI31" s="584"/>
      <c r="HJ31" s="584"/>
      <c r="HK31" s="584"/>
      <c r="HL31" s="584"/>
      <c r="HM31" s="584"/>
      <c r="HN31" s="584"/>
      <c r="HO31" s="584"/>
      <c r="HP31" s="584"/>
      <c r="HQ31" s="584"/>
      <c r="HR31" s="584"/>
      <c r="HS31" s="584"/>
      <c r="HT31" s="584"/>
      <c r="HU31" s="584"/>
      <c r="HV31" s="584"/>
      <c r="HW31" s="584"/>
      <c r="HX31" s="584"/>
      <c r="HY31" s="584"/>
      <c r="HZ31" s="584"/>
      <c r="IA31" s="584"/>
      <c r="IB31" s="584"/>
      <c r="IC31" s="584"/>
      <c r="ID31" s="584"/>
      <c r="IE31" s="584"/>
      <c r="IF31" s="584"/>
      <c r="IG31" s="584"/>
      <c r="IH31" s="584"/>
      <c r="II31" s="584"/>
      <c r="IJ31" s="584"/>
      <c r="IK31" s="584"/>
      <c r="IL31" s="584"/>
      <c r="IM31" s="584"/>
      <c r="IN31" s="584"/>
      <c r="IO31" s="584"/>
      <c r="IP31" s="584"/>
      <c r="IQ31" s="584"/>
      <c r="IR31" s="584"/>
      <c r="IS31" s="584"/>
      <c r="IT31" s="584"/>
      <c r="IU31" s="584"/>
      <c r="IV31" s="584"/>
    </row>
    <row r="32" spans="1:256" ht="15">
      <c r="A32" s="601" t="s">
        <v>19</v>
      </c>
      <c r="B32" s="1373" t="s">
        <v>565</v>
      </c>
      <c r="C32" s="1374"/>
      <c r="D32" s="1374"/>
      <c r="E32" s="1374"/>
      <c r="F32" s="1374"/>
      <c r="G32" s="1374"/>
      <c r="H32" s="1374"/>
      <c r="I32" s="1374"/>
      <c r="J32" s="1374"/>
      <c r="K32" s="1374"/>
      <c r="L32" s="1374"/>
      <c r="M32" s="1374"/>
      <c r="N32" s="1374"/>
      <c r="O32" s="1374"/>
      <c r="P32" s="1375"/>
      <c r="Q32" s="602"/>
      <c r="R32" s="602"/>
      <c r="S32" s="602"/>
      <c r="T32" s="602"/>
      <c r="U32" s="602"/>
      <c r="V32" s="602"/>
      <c r="W32" s="602"/>
      <c r="X32" s="602"/>
      <c r="Y32" s="602"/>
      <c r="Z32" s="602"/>
      <c r="AA32" s="602"/>
      <c r="AB32" s="602"/>
      <c r="AC32" s="602"/>
      <c r="AD32" s="602"/>
      <c r="AE32" s="602"/>
      <c r="AF32" s="602"/>
      <c r="AG32" s="602"/>
      <c r="AH32" s="602"/>
      <c r="AI32" s="602"/>
      <c r="AJ32" s="602"/>
      <c r="AK32" s="602"/>
      <c r="AL32" s="602"/>
      <c r="AM32" s="602"/>
      <c r="AN32" s="602"/>
      <c r="AO32" s="602"/>
      <c r="AP32" s="602"/>
      <c r="AQ32" s="602"/>
      <c r="AR32" s="602"/>
      <c r="AS32" s="602"/>
      <c r="AT32" s="602"/>
      <c r="AU32" s="602"/>
      <c r="AV32" s="602"/>
      <c r="AW32" s="602"/>
      <c r="AX32" s="602"/>
      <c r="AY32" s="602"/>
      <c r="AZ32" s="602"/>
      <c r="BA32" s="602"/>
      <c r="BB32" s="602"/>
      <c r="BC32" s="602"/>
      <c r="BD32" s="602"/>
      <c r="BE32" s="602"/>
      <c r="BF32" s="602"/>
      <c r="BG32" s="602"/>
      <c r="BH32" s="602"/>
      <c r="BI32" s="602"/>
      <c r="BJ32" s="602"/>
      <c r="BK32" s="602"/>
      <c r="BL32" s="602"/>
      <c r="BM32" s="602"/>
      <c r="BN32" s="602"/>
      <c r="BO32" s="602"/>
      <c r="BP32" s="602"/>
      <c r="BQ32" s="602"/>
      <c r="BR32" s="602"/>
      <c r="BS32" s="602"/>
      <c r="BT32" s="602"/>
      <c r="BU32" s="602"/>
      <c r="BV32" s="602"/>
      <c r="BW32" s="602"/>
      <c r="BX32" s="602"/>
      <c r="BY32" s="602"/>
      <c r="BZ32" s="602"/>
      <c r="CA32" s="602"/>
      <c r="CB32" s="602"/>
      <c r="CC32" s="602"/>
      <c r="CD32" s="602"/>
      <c r="CE32" s="602"/>
      <c r="CF32" s="602"/>
      <c r="CG32" s="602"/>
      <c r="CH32" s="602"/>
      <c r="CI32" s="602"/>
      <c r="CJ32" s="602"/>
      <c r="CK32" s="602"/>
      <c r="CL32" s="602"/>
      <c r="CM32" s="602"/>
      <c r="CN32" s="602"/>
      <c r="CO32" s="602"/>
      <c r="CP32" s="602"/>
      <c r="CQ32" s="602"/>
      <c r="CR32" s="602"/>
      <c r="CS32" s="602"/>
      <c r="CT32" s="602"/>
      <c r="CU32" s="602"/>
      <c r="CV32" s="602"/>
      <c r="CW32" s="602"/>
      <c r="CX32" s="602"/>
      <c r="CY32" s="602"/>
      <c r="CZ32" s="602"/>
      <c r="DA32" s="602"/>
      <c r="DB32" s="602"/>
      <c r="DC32" s="602"/>
      <c r="DD32" s="602"/>
      <c r="DE32" s="602"/>
      <c r="DF32" s="602"/>
      <c r="DG32" s="602"/>
      <c r="DH32" s="602"/>
      <c r="DI32" s="602"/>
      <c r="DJ32" s="602"/>
      <c r="DK32" s="602"/>
      <c r="DL32" s="602"/>
      <c r="DM32" s="602"/>
      <c r="DN32" s="602"/>
      <c r="DO32" s="602"/>
      <c r="DP32" s="602"/>
      <c r="DQ32" s="602"/>
      <c r="DR32" s="602"/>
      <c r="DS32" s="602"/>
      <c r="DT32" s="602"/>
      <c r="DU32" s="602"/>
      <c r="DV32" s="602"/>
      <c r="DW32" s="602"/>
      <c r="DX32" s="602"/>
      <c r="DY32" s="602"/>
      <c r="DZ32" s="602"/>
      <c r="EA32" s="602"/>
      <c r="EB32" s="602"/>
      <c r="EC32" s="602"/>
      <c r="ED32" s="602"/>
      <c r="EE32" s="602"/>
      <c r="EF32" s="602"/>
      <c r="EG32" s="602"/>
      <c r="EH32" s="602"/>
      <c r="EI32" s="602"/>
      <c r="EJ32" s="602"/>
      <c r="EK32" s="602"/>
      <c r="EL32" s="602"/>
      <c r="EM32" s="602"/>
      <c r="EN32" s="602"/>
      <c r="EO32" s="602"/>
      <c r="EP32" s="602"/>
      <c r="EQ32" s="602"/>
      <c r="ER32" s="602"/>
      <c r="ES32" s="602"/>
      <c r="ET32" s="602"/>
      <c r="EU32" s="602"/>
      <c r="EV32" s="602"/>
      <c r="EW32" s="602"/>
      <c r="EX32" s="602"/>
      <c r="EY32" s="602"/>
      <c r="EZ32" s="602"/>
      <c r="FA32" s="602"/>
      <c r="FB32" s="602"/>
      <c r="FC32" s="602"/>
      <c r="FD32" s="602"/>
      <c r="FE32" s="602"/>
      <c r="FF32" s="602"/>
      <c r="FG32" s="602"/>
      <c r="FH32" s="602"/>
      <c r="FI32" s="602"/>
      <c r="FJ32" s="602"/>
      <c r="FK32" s="602"/>
      <c r="FL32" s="602"/>
      <c r="FM32" s="602"/>
      <c r="FN32" s="602"/>
      <c r="FO32" s="602"/>
      <c r="FP32" s="602"/>
      <c r="FQ32" s="602"/>
      <c r="FR32" s="602"/>
      <c r="FS32" s="602"/>
      <c r="FT32" s="602"/>
      <c r="FU32" s="602"/>
      <c r="FV32" s="602"/>
      <c r="FW32" s="602"/>
      <c r="FX32" s="602"/>
      <c r="FY32" s="602"/>
      <c r="FZ32" s="602"/>
      <c r="GA32" s="602"/>
      <c r="GB32" s="602"/>
      <c r="GC32" s="602"/>
      <c r="GD32" s="602"/>
      <c r="GE32" s="602"/>
      <c r="GF32" s="602"/>
      <c r="GG32" s="602"/>
      <c r="GH32" s="602"/>
      <c r="GI32" s="602"/>
      <c r="GJ32" s="602"/>
      <c r="GK32" s="602"/>
      <c r="GL32" s="602"/>
      <c r="GM32" s="602"/>
      <c r="GN32" s="602"/>
      <c r="GO32" s="602"/>
      <c r="GP32" s="602"/>
      <c r="GQ32" s="602"/>
      <c r="GR32" s="602"/>
      <c r="GS32" s="602"/>
      <c r="GT32" s="602"/>
      <c r="GU32" s="602"/>
      <c r="GV32" s="602"/>
      <c r="GW32" s="602"/>
      <c r="GX32" s="602"/>
      <c r="GY32" s="602"/>
      <c r="GZ32" s="602"/>
      <c r="HA32" s="602"/>
      <c r="HB32" s="602"/>
      <c r="HC32" s="602"/>
      <c r="HD32" s="602"/>
      <c r="HE32" s="602"/>
      <c r="HF32" s="602"/>
      <c r="HG32" s="602"/>
      <c r="HH32" s="602"/>
      <c r="HI32" s="602"/>
      <c r="HJ32" s="602"/>
      <c r="HK32" s="602"/>
      <c r="HL32" s="602"/>
      <c r="HM32" s="602"/>
      <c r="HN32" s="602"/>
      <c r="HO32" s="602"/>
      <c r="HP32" s="602"/>
      <c r="HQ32" s="602"/>
      <c r="HR32" s="602"/>
      <c r="HS32" s="602"/>
      <c r="HT32" s="602"/>
      <c r="HU32" s="602"/>
      <c r="HV32" s="602"/>
      <c r="HW32" s="602"/>
      <c r="HX32" s="602"/>
      <c r="HY32" s="602"/>
      <c r="HZ32" s="602"/>
      <c r="IA32" s="602"/>
      <c r="IB32" s="602"/>
      <c r="IC32" s="602"/>
      <c r="ID32" s="602"/>
      <c r="IE32" s="602"/>
      <c r="IF32" s="602"/>
      <c r="IG32" s="602"/>
      <c r="IH32" s="602"/>
      <c r="II32" s="602"/>
      <c r="IJ32" s="602"/>
      <c r="IK32" s="602"/>
      <c r="IL32" s="602"/>
      <c r="IM32" s="602"/>
      <c r="IN32" s="602"/>
      <c r="IO32" s="602"/>
      <c r="IP32" s="602"/>
      <c r="IQ32" s="602"/>
      <c r="IR32" s="602"/>
      <c r="IS32" s="602"/>
      <c r="IT32" s="602"/>
      <c r="IU32" s="602"/>
      <c r="IV32" s="602"/>
    </row>
    <row r="33" spans="1:256" ht="18" customHeight="1">
      <c r="A33" s="1340" t="s">
        <v>559</v>
      </c>
      <c r="B33" s="1346"/>
      <c r="C33" s="1333"/>
      <c r="D33" s="1333"/>
      <c r="E33" s="1346"/>
      <c r="F33" s="603" t="s">
        <v>560</v>
      </c>
      <c r="G33" s="1361"/>
      <c r="H33" s="1361"/>
      <c r="I33" s="1361"/>
      <c r="J33" s="1358">
        <f>SUM(K33:P35)</f>
        <v>0</v>
      </c>
      <c r="K33" s="1355"/>
      <c r="L33" s="1355"/>
      <c r="M33" s="1355"/>
      <c r="N33" s="1355"/>
      <c r="O33" s="1355"/>
      <c r="P33" s="1355"/>
      <c r="Q33" s="584"/>
      <c r="R33" s="584"/>
      <c r="S33" s="584"/>
      <c r="T33" s="584"/>
      <c r="U33" s="584"/>
      <c r="V33" s="584"/>
      <c r="W33" s="584"/>
      <c r="X33" s="584"/>
      <c r="Y33" s="584"/>
      <c r="Z33" s="584"/>
      <c r="AA33" s="584"/>
      <c r="AB33" s="584"/>
      <c r="AC33" s="584"/>
      <c r="AD33" s="584"/>
      <c r="AE33" s="584"/>
      <c r="AF33" s="584"/>
      <c r="AG33" s="584"/>
      <c r="AH33" s="584"/>
      <c r="AI33" s="584"/>
      <c r="AJ33" s="584"/>
      <c r="AK33" s="584"/>
      <c r="AL33" s="584"/>
      <c r="AM33" s="584"/>
      <c r="AN33" s="584"/>
      <c r="AO33" s="584"/>
      <c r="AP33" s="584"/>
      <c r="AQ33" s="584"/>
      <c r="AR33" s="584"/>
      <c r="AS33" s="584"/>
      <c r="AT33" s="584"/>
      <c r="AU33" s="584"/>
      <c r="AV33" s="584"/>
      <c r="AW33" s="584"/>
      <c r="AX33" s="584"/>
      <c r="AY33" s="584"/>
      <c r="AZ33" s="584"/>
      <c r="BA33" s="584"/>
      <c r="BB33" s="584"/>
      <c r="BC33" s="584"/>
      <c r="BD33" s="584"/>
      <c r="BE33" s="584"/>
      <c r="BF33" s="584"/>
      <c r="BG33" s="584"/>
      <c r="BH33" s="584"/>
      <c r="BI33" s="584"/>
      <c r="BJ33" s="584"/>
      <c r="BK33" s="584"/>
      <c r="BL33" s="584"/>
      <c r="BM33" s="584"/>
      <c r="BN33" s="584"/>
      <c r="BO33" s="584"/>
      <c r="BP33" s="584"/>
      <c r="BQ33" s="584"/>
      <c r="BR33" s="584"/>
      <c r="BS33" s="584"/>
      <c r="BT33" s="584"/>
      <c r="BU33" s="584"/>
      <c r="BV33" s="584"/>
      <c r="BW33" s="584"/>
      <c r="BX33" s="584"/>
      <c r="BY33" s="584"/>
      <c r="BZ33" s="584"/>
      <c r="CA33" s="584"/>
      <c r="CB33" s="584"/>
      <c r="CC33" s="584"/>
      <c r="CD33" s="584"/>
      <c r="CE33" s="584"/>
      <c r="CF33" s="584"/>
      <c r="CG33" s="584"/>
      <c r="CH33" s="584"/>
      <c r="CI33" s="584"/>
      <c r="CJ33" s="584"/>
      <c r="CK33" s="584"/>
      <c r="CL33" s="584"/>
      <c r="CM33" s="584"/>
      <c r="CN33" s="584"/>
      <c r="CO33" s="584"/>
      <c r="CP33" s="584"/>
      <c r="CQ33" s="584"/>
      <c r="CR33" s="584"/>
      <c r="CS33" s="584"/>
      <c r="CT33" s="584"/>
      <c r="CU33" s="584"/>
      <c r="CV33" s="584"/>
      <c r="CW33" s="584"/>
      <c r="CX33" s="584"/>
      <c r="CY33" s="584"/>
      <c r="CZ33" s="584"/>
      <c r="DA33" s="584"/>
      <c r="DB33" s="584"/>
      <c r="DC33" s="584"/>
      <c r="DD33" s="584"/>
      <c r="DE33" s="584"/>
      <c r="DF33" s="584"/>
      <c r="DG33" s="584"/>
      <c r="DH33" s="584"/>
      <c r="DI33" s="584"/>
      <c r="DJ33" s="584"/>
      <c r="DK33" s="584"/>
      <c r="DL33" s="584"/>
      <c r="DM33" s="584"/>
      <c r="DN33" s="584"/>
      <c r="DO33" s="584"/>
      <c r="DP33" s="584"/>
      <c r="DQ33" s="584"/>
      <c r="DR33" s="584"/>
      <c r="DS33" s="584"/>
      <c r="DT33" s="584"/>
      <c r="DU33" s="584"/>
      <c r="DV33" s="584"/>
      <c r="DW33" s="584"/>
      <c r="DX33" s="584"/>
      <c r="DY33" s="584"/>
      <c r="DZ33" s="584"/>
      <c r="EA33" s="584"/>
      <c r="EB33" s="584"/>
      <c r="EC33" s="584"/>
      <c r="ED33" s="584"/>
      <c r="EE33" s="584"/>
      <c r="EF33" s="584"/>
      <c r="EG33" s="584"/>
      <c r="EH33" s="584"/>
      <c r="EI33" s="584"/>
      <c r="EJ33" s="584"/>
      <c r="EK33" s="584"/>
      <c r="EL33" s="584"/>
      <c r="EM33" s="584"/>
      <c r="EN33" s="584"/>
      <c r="EO33" s="584"/>
      <c r="EP33" s="584"/>
      <c r="EQ33" s="584"/>
      <c r="ER33" s="584"/>
      <c r="ES33" s="584"/>
      <c r="ET33" s="584"/>
      <c r="EU33" s="584"/>
      <c r="EV33" s="584"/>
      <c r="EW33" s="584"/>
      <c r="EX33" s="584"/>
      <c r="EY33" s="584"/>
      <c r="EZ33" s="584"/>
      <c r="FA33" s="584"/>
      <c r="FB33" s="584"/>
      <c r="FC33" s="584"/>
      <c r="FD33" s="584"/>
      <c r="FE33" s="584"/>
      <c r="FF33" s="584"/>
      <c r="FG33" s="584"/>
      <c r="FH33" s="584"/>
      <c r="FI33" s="584"/>
      <c r="FJ33" s="584"/>
      <c r="FK33" s="584"/>
      <c r="FL33" s="584"/>
      <c r="FM33" s="584"/>
      <c r="FN33" s="584"/>
      <c r="FO33" s="584"/>
      <c r="FP33" s="584"/>
      <c r="FQ33" s="584"/>
      <c r="FR33" s="584"/>
      <c r="FS33" s="584"/>
      <c r="FT33" s="584"/>
      <c r="FU33" s="584"/>
      <c r="FV33" s="584"/>
      <c r="FW33" s="584"/>
      <c r="FX33" s="584"/>
      <c r="FY33" s="584"/>
      <c r="FZ33" s="584"/>
      <c r="GA33" s="584"/>
      <c r="GB33" s="584"/>
      <c r="GC33" s="584"/>
      <c r="GD33" s="584"/>
      <c r="GE33" s="584"/>
      <c r="GF33" s="584"/>
      <c r="GG33" s="584"/>
      <c r="GH33" s="584"/>
      <c r="GI33" s="584"/>
      <c r="GJ33" s="584"/>
      <c r="GK33" s="584"/>
      <c r="GL33" s="584"/>
      <c r="GM33" s="584"/>
      <c r="GN33" s="584"/>
      <c r="GO33" s="584"/>
      <c r="GP33" s="584"/>
      <c r="GQ33" s="584"/>
      <c r="GR33" s="584"/>
      <c r="GS33" s="584"/>
      <c r="GT33" s="584"/>
      <c r="GU33" s="584"/>
      <c r="GV33" s="584"/>
      <c r="GW33" s="584"/>
      <c r="GX33" s="584"/>
      <c r="GY33" s="584"/>
      <c r="GZ33" s="584"/>
      <c r="HA33" s="584"/>
      <c r="HB33" s="584"/>
      <c r="HC33" s="584"/>
      <c r="HD33" s="584"/>
      <c r="HE33" s="584"/>
      <c r="HF33" s="584"/>
      <c r="HG33" s="584"/>
      <c r="HH33" s="584"/>
      <c r="HI33" s="584"/>
      <c r="HJ33" s="584"/>
      <c r="HK33" s="584"/>
      <c r="HL33" s="584"/>
      <c r="HM33" s="584"/>
      <c r="HN33" s="584"/>
      <c r="HO33" s="584"/>
      <c r="HP33" s="584"/>
      <c r="HQ33" s="584"/>
      <c r="HR33" s="584"/>
      <c r="HS33" s="584"/>
      <c r="HT33" s="584"/>
      <c r="HU33" s="584"/>
      <c r="HV33" s="584"/>
      <c r="HW33" s="584"/>
      <c r="HX33" s="584"/>
      <c r="HY33" s="584"/>
      <c r="HZ33" s="584"/>
      <c r="IA33" s="584"/>
      <c r="IB33" s="584"/>
      <c r="IC33" s="584"/>
      <c r="ID33" s="584"/>
      <c r="IE33" s="584"/>
      <c r="IF33" s="584"/>
      <c r="IG33" s="584"/>
      <c r="IH33" s="584"/>
      <c r="II33" s="584"/>
      <c r="IJ33" s="584"/>
      <c r="IK33" s="584"/>
      <c r="IL33" s="584"/>
      <c r="IM33" s="584"/>
      <c r="IN33" s="584"/>
      <c r="IO33" s="584"/>
      <c r="IP33" s="584"/>
      <c r="IQ33" s="584"/>
      <c r="IR33" s="584"/>
      <c r="IS33" s="584"/>
      <c r="IT33" s="584"/>
      <c r="IU33" s="584"/>
      <c r="IV33" s="584"/>
    </row>
    <row r="34" spans="1:256" ht="18" customHeight="1">
      <c r="A34" s="1341"/>
      <c r="B34" s="1347"/>
      <c r="C34" s="1334"/>
      <c r="D34" s="1334"/>
      <c r="E34" s="1347"/>
      <c r="F34" s="603" t="s">
        <v>561</v>
      </c>
      <c r="G34" s="1362"/>
      <c r="H34" s="1362"/>
      <c r="I34" s="1362"/>
      <c r="J34" s="1359"/>
      <c r="K34" s="1356"/>
      <c r="L34" s="1356"/>
      <c r="M34" s="1356"/>
      <c r="N34" s="1356"/>
      <c r="O34" s="1356"/>
      <c r="P34" s="1356"/>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c r="AN34" s="584"/>
      <c r="AO34" s="584"/>
      <c r="AP34" s="584"/>
      <c r="AQ34" s="584"/>
      <c r="AR34" s="584"/>
      <c r="AS34" s="584"/>
      <c r="AT34" s="584"/>
      <c r="AU34" s="584"/>
      <c r="AV34" s="584"/>
      <c r="AW34" s="584"/>
      <c r="AX34" s="584"/>
      <c r="AY34" s="584"/>
      <c r="AZ34" s="584"/>
      <c r="BA34" s="584"/>
      <c r="BB34" s="584"/>
      <c r="BC34" s="584"/>
      <c r="BD34" s="584"/>
      <c r="BE34" s="584"/>
      <c r="BF34" s="584"/>
      <c r="BG34" s="584"/>
      <c r="BH34" s="584"/>
      <c r="BI34" s="584"/>
      <c r="BJ34" s="584"/>
      <c r="BK34" s="584"/>
      <c r="BL34" s="584"/>
      <c r="BM34" s="584"/>
      <c r="BN34" s="584"/>
      <c r="BO34" s="584"/>
      <c r="BP34" s="584"/>
      <c r="BQ34" s="584"/>
      <c r="BR34" s="584"/>
      <c r="BS34" s="584"/>
      <c r="BT34" s="584"/>
      <c r="BU34" s="584"/>
      <c r="BV34" s="584"/>
      <c r="BW34" s="584"/>
      <c r="BX34" s="584"/>
      <c r="BY34" s="584"/>
      <c r="BZ34" s="584"/>
      <c r="CA34" s="584"/>
      <c r="CB34" s="584"/>
      <c r="CC34" s="584"/>
      <c r="CD34" s="584"/>
      <c r="CE34" s="584"/>
      <c r="CF34" s="584"/>
      <c r="CG34" s="584"/>
      <c r="CH34" s="584"/>
      <c r="CI34" s="584"/>
      <c r="CJ34" s="584"/>
      <c r="CK34" s="584"/>
      <c r="CL34" s="584"/>
      <c r="CM34" s="584"/>
      <c r="CN34" s="584"/>
      <c r="CO34" s="584"/>
      <c r="CP34" s="584"/>
      <c r="CQ34" s="584"/>
      <c r="CR34" s="584"/>
      <c r="CS34" s="584"/>
      <c r="CT34" s="584"/>
      <c r="CU34" s="584"/>
      <c r="CV34" s="584"/>
      <c r="CW34" s="584"/>
      <c r="CX34" s="584"/>
      <c r="CY34" s="584"/>
      <c r="CZ34" s="584"/>
      <c r="DA34" s="584"/>
      <c r="DB34" s="584"/>
      <c r="DC34" s="584"/>
      <c r="DD34" s="584"/>
      <c r="DE34" s="584"/>
      <c r="DF34" s="584"/>
      <c r="DG34" s="584"/>
      <c r="DH34" s="584"/>
      <c r="DI34" s="584"/>
      <c r="DJ34" s="584"/>
      <c r="DK34" s="584"/>
      <c r="DL34" s="584"/>
      <c r="DM34" s="584"/>
      <c r="DN34" s="584"/>
      <c r="DO34" s="584"/>
      <c r="DP34" s="584"/>
      <c r="DQ34" s="584"/>
      <c r="DR34" s="584"/>
      <c r="DS34" s="584"/>
      <c r="DT34" s="584"/>
      <c r="DU34" s="584"/>
      <c r="DV34" s="584"/>
      <c r="DW34" s="584"/>
      <c r="DX34" s="584"/>
      <c r="DY34" s="584"/>
      <c r="DZ34" s="584"/>
      <c r="EA34" s="584"/>
      <c r="EB34" s="584"/>
      <c r="EC34" s="584"/>
      <c r="ED34" s="584"/>
      <c r="EE34" s="584"/>
      <c r="EF34" s="584"/>
      <c r="EG34" s="584"/>
      <c r="EH34" s="584"/>
      <c r="EI34" s="584"/>
      <c r="EJ34" s="584"/>
      <c r="EK34" s="584"/>
      <c r="EL34" s="584"/>
      <c r="EM34" s="584"/>
      <c r="EN34" s="584"/>
      <c r="EO34" s="584"/>
      <c r="EP34" s="584"/>
      <c r="EQ34" s="584"/>
      <c r="ER34" s="584"/>
      <c r="ES34" s="584"/>
      <c r="ET34" s="584"/>
      <c r="EU34" s="584"/>
      <c r="EV34" s="584"/>
      <c r="EW34" s="584"/>
      <c r="EX34" s="584"/>
      <c r="EY34" s="584"/>
      <c r="EZ34" s="584"/>
      <c r="FA34" s="584"/>
      <c r="FB34" s="584"/>
      <c r="FC34" s="584"/>
      <c r="FD34" s="584"/>
      <c r="FE34" s="584"/>
      <c r="FF34" s="584"/>
      <c r="FG34" s="584"/>
      <c r="FH34" s="584"/>
      <c r="FI34" s="584"/>
      <c r="FJ34" s="584"/>
      <c r="FK34" s="584"/>
      <c r="FL34" s="584"/>
      <c r="FM34" s="584"/>
      <c r="FN34" s="584"/>
      <c r="FO34" s="584"/>
      <c r="FP34" s="584"/>
      <c r="FQ34" s="584"/>
      <c r="FR34" s="584"/>
      <c r="FS34" s="584"/>
      <c r="FT34" s="584"/>
      <c r="FU34" s="584"/>
      <c r="FV34" s="584"/>
      <c r="FW34" s="584"/>
      <c r="FX34" s="584"/>
      <c r="FY34" s="584"/>
      <c r="FZ34" s="584"/>
      <c r="GA34" s="584"/>
      <c r="GB34" s="584"/>
      <c r="GC34" s="584"/>
      <c r="GD34" s="584"/>
      <c r="GE34" s="584"/>
      <c r="GF34" s="584"/>
      <c r="GG34" s="584"/>
      <c r="GH34" s="584"/>
      <c r="GI34" s="584"/>
      <c r="GJ34" s="584"/>
      <c r="GK34" s="584"/>
      <c r="GL34" s="584"/>
      <c r="GM34" s="584"/>
      <c r="GN34" s="584"/>
      <c r="GO34" s="584"/>
      <c r="GP34" s="584"/>
      <c r="GQ34" s="584"/>
      <c r="GR34" s="584"/>
      <c r="GS34" s="584"/>
      <c r="GT34" s="584"/>
      <c r="GU34" s="584"/>
      <c r="GV34" s="584"/>
      <c r="GW34" s="584"/>
      <c r="GX34" s="584"/>
      <c r="GY34" s="584"/>
      <c r="GZ34" s="584"/>
      <c r="HA34" s="584"/>
      <c r="HB34" s="584"/>
      <c r="HC34" s="584"/>
      <c r="HD34" s="584"/>
      <c r="HE34" s="584"/>
      <c r="HF34" s="584"/>
      <c r="HG34" s="584"/>
      <c r="HH34" s="584"/>
      <c r="HI34" s="584"/>
      <c r="HJ34" s="584"/>
      <c r="HK34" s="584"/>
      <c r="HL34" s="584"/>
      <c r="HM34" s="584"/>
      <c r="HN34" s="584"/>
      <c r="HO34" s="584"/>
      <c r="HP34" s="584"/>
      <c r="HQ34" s="584"/>
      <c r="HR34" s="584"/>
      <c r="HS34" s="584"/>
      <c r="HT34" s="584"/>
      <c r="HU34" s="584"/>
      <c r="HV34" s="584"/>
      <c r="HW34" s="584"/>
      <c r="HX34" s="584"/>
      <c r="HY34" s="584"/>
      <c r="HZ34" s="584"/>
      <c r="IA34" s="584"/>
      <c r="IB34" s="584"/>
      <c r="IC34" s="584"/>
      <c r="ID34" s="584"/>
      <c r="IE34" s="584"/>
      <c r="IF34" s="584"/>
      <c r="IG34" s="584"/>
      <c r="IH34" s="584"/>
      <c r="II34" s="584"/>
      <c r="IJ34" s="584"/>
      <c r="IK34" s="584"/>
      <c r="IL34" s="584"/>
      <c r="IM34" s="584"/>
      <c r="IN34" s="584"/>
      <c r="IO34" s="584"/>
      <c r="IP34" s="584"/>
      <c r="IQ34" s="584"/>
      <c r="IR34" s="584"/>
      <c r="IS34" s="584"/>
      <c r="IT34" s="584"/>
      <c r="IU34" s="584"/>
      <c r="IV34" s="584"/>
    </row>
    <row r="35" spans="1:256" ht="18" customHeight="1">
      <c r="A35" s="1342"/>
      <c r="B35" s="1348"/>
      <c r="C35" s="1335"/>
      <c r="D35" s="1335"/>
      <c r="E35" s="1348"/>
      <c r="F35" s="603" t="s">
        <v>562</v>
      </c>
      <c r="G35" s="1363"/>
      <c r="H35" s="1363"/>
      <c r="I35" s="1363"/>
      <c r="J35" s="1360"/>
      <c r="K35" s="1357"/>
      <c r="L35" s="1357"/>
      <c r="M35" s="1357"/>
      <c r="N35" s="1357"/>
      <c r="O35" s="1357"/>
      <c r="P35" s="1357"/>
      <c r="Q35" s="584"/>
      <c r="R35" s="584"/>
      <c r="S35" s="584"/>
      <c r="T35" s="584"/>
      <c r="U35" s="584"/>
      <c r="V35" s="584"/>
      <c r="W35" s="584"/>
      <c r="X35" s="584"/>
      <c r="Y35" s="584"/>
      <c r="Z35" s="584"/>
      <c r="AA35" s="584"/>
      <c r="AB35" s="584"/>
      <c r="AC35" s="584"/>
      <c r="AD35" s="584"/>
      <c r="AE35" s="584"/>
      <c r="AF35" s="584"/>
      <c r="AG35" s="584"/>
      <c r="AH35" s="584"/>
      <c r="AI35" s="584"/>
      <c r="AJ35" s="584"/>
      <c r="AK35" s="584"/>
      <c r="AL35" s="584"/>
      <c r="AM35" s="584"/>
      <c r="AN35" s="584"/>
      <c r="AO35" s="584"/>
      <c r="AP35" s="584"/>
      <c r="AQ35" s="584"/>
      <c r="AR35" s="584"/>
      <c r="AS35" s="584"/>
      <c r="AT35" s="584"/>
      <c r="AU35" s="584"/>
      <c r="AV35" s="584"/>
      <c r="AW35" s="584"/>
      <c r="AX35" s="584"/>
      <c r="AY35" s="584"/>
      <c r="AZ35" s="584"/>
      <c r="BA35" s="584"/>
      <c r="BB35" s="584"/>
      <c r="BC35" s="584"/>
      <c r="BD35" s="584"/>
      <c r="BE35" s="584"/>
      <c r="BF35" s="584"/>
      <c r="BG35" s="584"/>
      <c r="BH35" s="584"/>
      <c r="BI35" s="584"/>
      <c r="BJ35" s="584"/>
      <c r="BK35" s="584"/>
      <c r="BL35" s="584"/>
      <c r="BM35" s="584"/>
      <c r="BN35" s="584"/>
      <c r="BO35" s="584"/>
      <c r="BP35" s="584"/>
      <c r="BQ35" s="584"/>
      <c r="BR35" s="584"/>
      <c r="BS35" s="584"/>
      <c r="BT35" s="584"/>
      <c r="BU35" s="584"/>
      <c r="BV35" s="584"/>
      <c r="BW35" s="584"/>
      <c r="BX35" s="584"/>
      <c r="BY35" s="584"/>
      <c r="BZ35" s="584"/>
      <c r="CA35" s="584"/>
      <c r="CB35" s="584"/>
      <c r="CC35" s="584"/>
      <c r="CD35" s="584"/>
      <c r="CE35" s="584"/>
      <c r="CF35" s="584"/>
      <c r="CG35" s="584"/>
      <c r="CH35" s="584"/>
      <c r="CI35" s="584"/>
      <c r="CJ35" s="584"/>
      <c r="CK35" s="584"/>
      <c r="CL35" s="584"/>
      <c r="CM35" s="584"/>
      <c r="CN35" s="584"/>
      <c r="CO35" s="584"/>
      <c r="CP35" s="584"/>
      <c r="CQ35" s="584"/>
      <c r="CR35" s="584"/>
      <c r="CS35" s="584"/>
      <c r="CT35" s="584"/>
      <c r="CU35" s="584"/>
      <c r="CV35" s="584"/>
      <c r="CW35" s="584"/>
      <c r="CX35" s="584"/>
      <c r="CY35" s="584"/>
      <c r="CZ35" s="584"/>
      <c r="DA35" s="584"/>
      <c r="DB35" s="584"/>
      <c r="DC35" s="584"/>
      <c r="DD35" s="584"/>
      <c r="DE35" s="584"/>
      <c r="DF35" s="584"/>
      <c r="DG35" s="584"/>
      <c r="DH35" s="584"/>
      <c r="DI35" s="584"/>
      <c r="DJ35" s="584"/>
      <c r="DK35" s="584"/>
      <c r="DL35" s="584"/>
      <c r="DM35" s="584"/>
      <c r="DN35" s="584"/>
      <c r="DO35" s="584"/>
      <c r="DP35" s="584"/>
      <c r="DQ35" s="584"/>
      <c r="DR35" s="584"/>
      <c r="DS35" s="584"/>
      <c r="DT35" s="584"/>
      <c r="DU35" s="584"/>
      <c r="DV35" s="584"/>
      <c r="DW35" s="584"/>
      <c r="DX35" s="584"/>
      <c r="DY35" s="584"/>
      <c r="DZ35" s="584"/>
      <c r="EA35" s="584"/>
      <c r="EB35" s="584"/>
      <c r="EC35" s="584"/>
      <c r="ED35" s="584"/>
      <c r="EE35" s="584"/>
      <c r="EF35" s="584"/>
      <c r="EG35" s="584"/>
      <c r="EH35" s="584"/>
      <c r="EI35" s="584"/>
      <c r="EJ35" s="584"/>
      <c r="EK35" s="584"/>
      <c r="EL35" s="584"/>
      <c r="EM35" s="584"/>
      <c r="EN35" s="584"/>
      <c r="EO35" s="584"/>
      <c r="EP35" s="584"/>
      <c r="EQ35" s="584"/>
      <c r="ER35" s="584"/>
      <c r="ES35" s="584"/>
      <c r="ET35" s="584"/>
      <c r="EU35" s="584"/>
      <c r="EV35" s="584"/>
      <c r="EW35" s="584"/>
      <c r="EX35" s="584"/>
      <c r="EY35" s="584"/>
      <c r="EZ35" s="584"/>
      <c r="FA35" s="584"/>
      <c r="FB35" s="584"/>
      <c r="FC35" s="584"/>
      <c r="FD35" s="584"/>
      <c r="FE35" s="584"/>
      <c r="FF35" s="584"/>
      <c r="FG35" s="584"/>
      <c r="FH35" s="584"/>
      <c r="FI35" s="584"/>
      <c r="FJ35" s="584"/>
      <c r="FK35" s="584"/>
      <c r="FL35" s="584"/>
      <c r="FM35" s="584"/>
      <c r="FN35" s="584"/>
      <c r="FO35" s="584"/>
      <c r="FP35" s="584"/>
      <c r="FQ35" s="584"/>
      <c r="FR35" s="584"/>
      <c r="FS35" s="584"/>
      <c r="FT35" s="584"/>
      <c r="FU35" s="584"/>
      <c r="FV35" s="584"/>
      <c r="FW35" s="584"/>
      <c r="FX35" s="584"/>
      <c r="FY35" s="584"/>
      <c r="FZ35" s="584"/>
      <c r="GA35" s="584"/>
      <c r="GB35" s="584"/>
      <c r="GC35" s="584"/>
      <c r="GD35" s="584"/>
      <c r="GE35" s="584"/>
      <c r="GF35" s="584"/>
      <c r="GG35" s="584"/>
      <c r="GH35" s="584"/>
      <c r="GI35" s="584"/>
      <c r="GJ35" s="584"/>
      <c r="GK35" s="584"/>
      <c r="GL35" s="584"/>
      <c r="GM35" s="584"/>
      <c r="GN35" s="584"/>
      <c r="GO35" s="584"/>
      <c r="GP35" s="584"/>
      <c r="GQ35" s="584"/>
      <c r="GR35" s="584"/>
      <c r="GS35" s="584"/>
      <c r="GT35" s="584"/>
      <c r="GU35" s="584"/>
      <c r="GV35" s="584"/>
      <c r="GW35" s="584"/>
      <c r="GX35" s="584"/>
      <c r="GY35" s="584"/>
      <c r="GZ35" s="584"/>
      <c r="HA35" s="584"/>
      <c r="HB35" s="584"/>
      <c r="HC35" s="584"/>
      <c r="HD35" s="584"/>
      <c r="HE35" s="584"/>
      <c r="HF35" s="584"/>
      <c r="HG35" s="584"/>
      <c r="HH35" s="584"/>
      <c r="HI35" s="584"/>
      <c r="HJ35" s="584"/>
      <c r="HK35" s="584"/>
      <c r="HL35" s="584"/>
      <c r="HM35" s="584"/>
      <c r="HN35" s="584"/>
      <c r="HO35" s="584"/>
      <c r="HP35" s="584"/>
      <c r="HQ35" s="584"/>
      <c r="HR35" s="584"/>
      <c r="HS35" s="584"/>
      <c r="HT35" s="584"/>
      <c r="HU35" s="584"/>
      <c r="HV35" s="584"/>
      <c r="HW35" s="584"/>
      <c r="HX35" s="584"/>
      <c r="HY35" s="584"/>
      <c r="HZ35" s="584"/>
      <c r="IA35" s="584"/>
      <c r="IB35" s="584"/>
      <c r="IC35" s="584"/>
      <c r="ID35" s="584"/>
      <c r="IE35" s="584"/>
      <c r="IF35" s="584"/>
      <c r="IG35" s="584"/>
      <c r="IH35" s="584"/>
      <c r="II35" s="584"/>
      <c r="IJ35" s="584"/>
      <c r="IK35" s="584"/>
      <c r="IL35" s="584"/>
      <c r="IM35" s="584"/>
      <c r="IN35" s="584"/>
      <c r="IO35" s="584"/>
      <c r="IP35" s="584"/>
      <c r="IQ35" s="584"/>
      <c r="IR35" s="584"/>
      <c r="IS35" s="584"/>
      <c r="IT35" s="584"/>
      <c r="IU35" s="584"/>
      <c r="IV35" s="584"/>
    </row>
    <row r="36" spans="1:256" ht="18" customHeight="1">
      <c r="A36" s="1340" t="s">
        <v>563</v>
      </c>
      <c r="B36" s="1346"/>
      <c r="C36" s="1333"/>
      <c r="D36" s="1333"/>
      <c r="E36" s="1346"/>
      <c r="F36" s="603" t="s">
        <v>560</v>
      </c>
      <c r="G36" s="1361"/>
      <c r="H36" s="1361"/>
      <c r="I36" s="1361"/>
      <c r="J36" s="1358">
        <f>SUM(K36:P38)</f>
        <v>0</v>
      </c>
      <c r="K36" s="1355"/>
      <c r="L36" s="1355"/>
      <c r="M36" s="1355"/>
      <c r="N36" s="1355"/>
      <c r="O36" s="1355"/>
      <c r="P36" s="1355"/>
      <c r="Q36" s="584"/>
      <c r="R36" s="584"/>
      <c r="S36" s="584"/>
      <c r="T36" s="584"/>
      <c r="U36" s="584"/>
      <c r="V36" s="584"/>
      <c r="W36" s="584"/>
      <c r="X36" s="584"/>
      <c r="Y36" s="584"/>
      <c r="Z36" s="584"/>
      <c r="AA36" s="584"/>
      <c r="AB36" s="584"/>
      <c r="AC36" s="584"/>
      <c r="AD36" s="584"/>
      <c r="AE36" s="584"/>
      <c r="AF36" s="584"/>
      <c r="AG36" s="584"/>
      <c r="AH36" s="584"/>
      <c r="AI36" s="584"/>
      <c r="AJ36" s="584"/>
      <c r="AK36" s="584"/>
      <c r="AL36" s="584"/>
      <c r="AM36" s="584"/>
      <c r="AN36" s="584"/>
      <c r="AO36" s="584"/>
      <c r="AP36" s="584"/>
      <c r="AQ36" s="584"/>
      <c r="AR36" s="584"/>
      <c r="AS36" s="584"/>
      <c r="AT36" s="584"/>
      <c r="AU36" s="584"/>
      <c r="AV36" s="584"/>
      <c r="AW36" s="584"/>
      <c r="AX36" s="584"/>
      <c r="AY36" s="584"/>
      <c r="AZ36" s="584"/>
      <c r="BA36" s="584"/>
      <c r="BB36" s="584"/>
      <c r="BC36" s="584"/>
      <c r="BD36" s="584"/>
      <c r="BE36" s="584"/>
      <c r="BF36" s="584"/>
      <c r="BG36" s="584"/>
      <c r="BH36" s="584"/>
      <c r="BI36" s="584"/>
      <c r="BJ36" s="584"/>
      <c r="BK36" s="584"/>
      <c r="BL36" s="584"/>
      <c r="BM36" s="584"/>
      <c r="BN36" s="584"/>
      <c r="BO36" s="584"/>
      <c r="BP36" s="584"/>
      <c r="BQ36" s="584"/>
      <c r="BR36" s="584"/>
      <c r="BS36" s="584"/>
      <c r="BT36" s="584"/>
      <c r="BU36" s="584"/>
      <c r="BV36" s="584"/>
      <c r="BW36" s="584"/>
      <c r="BX36" s="584"/>
      <c r="BY36" s="584"/>
      <c r="BZ36" s="584"/>
      <c r="CA36" s="584"/>
      <c r="CB36" s="584"/>
      <c r="CC36" s="584"/>
      <c r="CD36" s="584"/>
      <c r="CE36" s="584"/>
      <c r="CF36" s="584"/>
      <c r="CG36" s="584"/>
      <c r="CH36" s="584"/>
      <c r="CI36" s="584"/>
      <c r="CJ36" s="584"/>
      <c r="CK36" s="584"/>
      <c r="CL36" s="584"/>
      <c r="CM36" s="584"/>
      <c r="CN36" s="584"/>
      <c r="CO36" s="584"/>
      <c r="CP36" s="584"/>
      <c r="CQ36" s="584"/>
      <c r="CR36" s="584"/>
      <c r="CS36" s="584"/>
      <c r="CT36" s="584"/>
      <c r="CU36" s="584"/>
      <c r="CV36" s="584"/>
      <c r="CW36" s="584"/>
      <c r="CX36" s="584"/>
      <c r="CY36" s="584"/>
      <c r="CZ36" s="584"/>
      <c r="DA36" s="584"/>
      <c r="DB36" s="584"/>
      <c r="DC36" s="584"/>
      <c r="DD36" s="584"/>
      <c r="DE36" s="584"/>
      <c r="DF36" s="584"/>
      <c r="DG36" s="584"/>
      <c r="DH36" s="584"/>
      <c r="DI36" s="584"/>
      <c r="DJ36" s="584"/>
      <c r="DK36" s="584"/>
      <c r="DL36" s="584"/>
      <c r="DM36" s="584"/>
      <c r="DN36" s="584"/>
      <c r="DO36" s="584"/>
      <c r="DP36" s="584"/>
      <c r="DQ36" s="584"/>
      <c r="DR36" s="584"/>
      <c r="DS36" s="584"/>
      <c r="DT36" s="584"/>
      <c r="DU36" s="584"/>
      <c r="DV36" s="584"/>
      <c r="DW36" s="584"/>
      <c r="DX36" s="584"/>
      <c r="DY36" s="584"/>
      <c r="DZ36" s="584"/>
      <c r="EA36" s="584"/>
      <c r="EB36" s="584"/>
      <c r="EC36" s="584"/>
      <c r="ED36" s="584"/>
      <c r="EE36" s="584"/>
      <c r="EF36" s="584"/>
      <c r="EG36" s="584"/>
      <c r="EH36" s="584"/>
      <c r="EI36" s="584"/>
      <c r="EJ36" s="584"/>
      <c r="EK36" s="584"/>
      <c r="EL36" s="584"/>
      <c r="EM36" s="584"/>
      <c r="EN36" s="584"/>
      <c r="EO36" s="584"/>
      <c r="EP36" s="584"/>
      <c r="EQ36" s="584"/>
      <c r="ER36" s="584"/>
      <c r="ES36" s="584"/>
      <c r="ET36" s="584"/>
      <c r="EU36" s="584"/>
      <c r="EV36" s="584"/>
      <c r="EW36" s="584"/>
      <c r="EX36" s="584"/>
      <c r="EY36" s="584"/>
      <c r="EZ36" s="584"/>
      <c r="FA36" s="584"/>
      <c r="FB36" s="584"/>
      <c r="FC36" s="584"/>
      <c r="FD36" s="584"/>
      <c r="FE36" s="584"/>
      <c r="FF36" s="584"/>
      <c r="FG36" s="584"/>
      <c r="FH36" s="584"/>
      <c r="FI36" s="584"/>
      <c r="FJ36" s="584"/>
      <c r="FK36" s="584"/>
      <c r="FL36" s="584"/>
      <c r="FM36" s="584"/>
      <c r="FN36" s="584"/>
      <c r="FO36" s="584"/>
      <c r="FP36" s="584"/>
      <c r="FQ36" s="584"/>
      <c r="FR36" s="584"/>
      <c r="FS36" s="584"/>
      <c r="FT36" s="584"/>
      <c r="FU36" s="584"/>
      <c r="FV36" s="584"/>
      <c r="FW36" s="584"/>
      <c r="FX36" s="584"/>
      <c r="FY36" s="584"/>
      <c r="FZ36" s="584"/>
      <c r="GA36" s="584"/>
      <c r="GB36" s="584"/>
      <c r="GC36" s="584"/>
      <c r="GD36" s="584"/>
      <c r="GE36" s="584"/>
      <c r="GF36" s="584"/>
      <c r="GG36" s="584"/>
      <c r="GH36" s="584"/>
      <c r="GI36" s="584"/>
      <c r="GJ36" s="584"/>
      <c r="GK36" s="584"/>
      <c r="GL36" s="584"/>
      <c r="GM36" s="584"/>
      <c r="GN36" s="584"/>
      <c r="GO36" s="584"/>
      <c r="GP36" s="584"/>
      <c r="GQ36" s="584"/>
      <c r="GR36" s="584"/>
      <c r="GS36" s="584"/>
      <c r="GT36" s="584"/>
      <c r="GU36" s="584"/>
      <c r="GV36" s="584"/>
      <c r="GW36" s="584"/>
      <c r="GX36" s="584"/>
      <c r="GY36" s="584"/>
      <c r="GZ36" s="584"/>
      <c r="HA36" s="584"/>
      <c r="HB36" s="584"/>
      <c r="HC36" s="584"/>
      <c r="HD36" s="584"/>
      <c r="HE36" s="584"/>
      <c r="HF36" s="584"/>
      <c r="HG36" s="584"/>
      <c r="HH36" s="584"/>
      <c r="HI36" s="584"/>
      <c r="HJ36" s="584"/>
      <c r="HK36" s="584"/>
      <c r="HL36" s="584"/>
      <c r="HM36" s="584"/>
      <c r="HN36" s="584"/>
      <c r="HO36" s="584"/>
      <c r="HP36" s="584"/>
      <c r="HQ36" s="584"/>
      <c r="HR36" s="584"/>
      <c r="HS36" s="584"/>
      <c r="HT36" s="584"/>
      <c r="HU36" s="584"/>
      <c r="HV36" s="584"/>
      <c r="HW36" s="584"/>
      <c r="HX36" s="584"/>
      <c r="HY36" s="584"/>
      <c r="HZ36" s="584"/>
      <c r="IA36" s="584"/>
      <c r="IB36" s="584"/>
      <c r="IC36" s="584"/>
      <c r="ID36" s="584"/>
      <c r="IE36" s="584"/>
      <c r="IF36" s="584"/>
      <c r="IG36" s="584"/>
      <c r="IH36" s="584"/>
      <c r="II36" s="584"/>
      <c r="IJ36" s="584"/>
      <c r="IK36" s="584"/>
      <c r="IL36" s="584"/>
      <c r="IM36" s="584"/>
      <c r="IN36" s="584"/>
      <c r="IO36" s="584"/>
      <c r="IP36" s="584"/>
      <c r="IQ36" s="584"/>
      <c r="IR36" s="584"/>
      <c r="IS36" s="584"/>
      <c r="IT36" s="584"/>
      <c r="IU36" s="584"/>
      <c r="IV36" s="584"/>
    </row>
    <row r="37" spans="1:256" ht="18" customHeight="1">
      <c r="A37" s="1341"/>
      <c r="B37" s="1347"/>
      <c r="C37" s="1334"/>
      <c r="D37" s="1334"/>
      <c r="E37" s="1347"/>
      <c r="F37" s="603" t="s">
        <v>561</v>
      </c>
      <c r="G37" s="1362"/>
      <c r="H37" s="1362"/>
      <c r="I37" s="1362"/>
      <c r="J37" s="1359"/>
      <c r="K37" s="1356"/>
      <c r="L37" s="1356"/>
      <c r="M37" s="1356"/>
      <c r="N37" s="1356"/>
      <c r="O37" s="1356"/>
      <c r="P37" s="1356"/>
      <c r="Q37" s="584"/>
      <c r="R37" s="584"/>
      <c r="S37" s="584"/>
      <c r="T37" s="584"/>
      <c r="U37" s="584"/>
      <c r="V37" s="584"/>
      <c r="W37" s="584"/>
      <c r="X37" s="584"/>
      <c r="Y37" s="584"/>
      <c r="Z37" s="584"/>
      <c r="AA37" s="584"/>
      <c r="AB37" s="584"/>
      <c r="AC37" s="584"/>
      <c r="AD37" s="584"/>
      <c r="AE37" s="584"/>
      <c r="AF37" s="584"/>
      <c r="AG37" s="584"/>
      <c r="AH37" s="584"/>
      <c r="AI37" s="584"/>
      <c r="AJ37" s="584"/>
      <c r="AK37" s="584"/>
      <c r="AL37" s="584"/>
      <c r="AM37" s="584"/>
      <c r="AN37" s="584"/>
      <c r="AO37" s="584"/>
      <c r="AP37" s="584"/>
      <c r="AQ37" s="584"/>
      <c r="AR37" s="584"/>
      <c r="AS37" s="584"/>
      <c r="AT37" s="584"/>
      <c r="AU37" s="584"/>
      <c r="AV37" s="584"/>
      <c r="AW37" s="584"/>
      <c r="AX37" s="584"/>
      <c r="AY37" s="584"/>
      <c r="AZ37" s="584"/>
      <c r="BA37" s="584"/>
      <c r="BB37" s="584"/>
      <c r="BC37" s="584"/>
      <c r="BD37" s="584"/>
      <c r="BE37" s="584"/>
      <c r="BF37" s="584"/>
      <c r="BG37" s="584"/>
      <c r="BH37" s="584"/>
      <c r="BI37" s="584"/>
      <c r="BJ37" s="584"/>
      <c r="BK37" s="584"/>
      <c r="BL37" s="584"/>
      <c r="BM37" s="584"/>
      <c r="BN37" s="584"/>
      <c r="BO37" s="584"/>
      <c r="BP37" s="584"/>
      <c r="BQ37" s="584"/>
      <c r="BR37" s="584"/>
      <c r="BS37" s="584"/>
      <c r="BT37" s="584"/>
      <c r="BU37" s="584"/>
      <c r="BV37" s="584"/>
      <c r="BW37" s="584"/>
      <c r="BX37" s="584"/>
      <c r="BY37" s="584"/>
      <c r="BZ37" s="584"/>
      <c r="CA37" s="584"/>
      <c r="CB37" s="584"/>
      <c r="CC37" s="584"/>
      <c r="CD37" s="584"/>
      <c r="CE37" s="584"/>
      <c r="CF37" s="584"/>
      <c r="CG37" s="584"/>
      <c r="CH37" s="584"/>
      <c r="CI37" s="584"/>
      <c r="CJ37" s="584"/>
      <c r="CK37" s="584"/>
      <c r="CL37" s="584"/>
      <c r="CM37" s="584"/>
      <c r="CN37" s="584"/>
      <c r="CO37" s="584"/>
      <c r="CP37" s="584"/>
      <c r="CQ37" s="584"/>
      <c r="CR37" s="584"/>
      <c r="CS37" s="584"/>
      <c r="CT37" s="584"/>
      <c r="CU37" s="584"/>
      <c r="CV37" s="584"/>
      <c r="CW37" s="584"/>
      <c r="CX37" s="584"/>
      <c r="CY37" s="584"/>
      <c r="CZ37" s="584"/>
      <c r="DA37" s="584"/>
      <c r="DB37" s="584"/>
      <c r="DC37" s="584"/>
      <c r="DD37" s="584"/>
      <c r="DE37" s="584"/>
      <c r="DF37" s="584"/>
      <c r="DG37" s="584"/>
      <c r="DH37" s="584"/>
      <c r="DI37" s="584"/>
      <c r="DJ37" s="584"/>
      <c r="DK37" s="584"/>
      <c r="DL37" s="584"/>
      <c r="DM37" s="584"/>
      <c r="DN37" s="584"/>
      <c r="DO37" s="584"/>
      <c r="DP37" s="584"/>
      <c r="DQ37" s="584"/>
      <c r="DR37" s="584"/>
      <c r="DS37" s="584"/>
      <c r="DT37" s="584"/>
      <c r="DU37" s="584"/>
      <c r="DV37" s="584"/>
      <c r="DW37" s="584"/>
      <c r="DX37" s="584"/>
      <c r="DY37" s="584"/>
      <c r="DZ37" s="584"/>
      <c r="EA37" s="584"/>
      <c r="EB37" s="584"/>
      <c r="EC37" s="584"/>
      <c r="ED37" s="584"/>
      <c r="EE37" s="584"/>
      <c r="EF37" s="584"/>
      <c r="EG37" s="584"/>
      <c r="EH37" s="584"/>
      <c r="EI37" s="584"/>
      <c r="EJ37" s="584"/>
      <c r="EK37" s="584"/>
      <c r="EL37" s="584"/>
      <c r="EM37" s="584"/>
      <c r="EN37" s="584"/>
      <c r="EO37" s="584"/>
      <c r="EP37" s="584"/>
      <c r="EQ37" s="584"/>
      <c r="ER37" s="584"/>
      <c r="ES37" s="584"/>
      <c r="ET37" s="584"/>
      <c r="EU37" s="584"/>
      <c r="EV37" s="584"/>
      <c r="EW37" s="584"/>
      <c r="EX37" s="584"/>
      <c r="EY37" s="584"/>
      <c r="EZ37" s="584"/>
      <c r="FA37" s="584"/>
      <c r="FB37" s="584"/>
      <c r="FC37" s="584"/>
      <c r="FD37" s="584"/>
      <c r="FE37" s="584"/>
      <c r="FF37" s="584"/>
      <c r="FG37" s="584"/>
      <c r="FH37" s="584"/>
      <c r="FI37" s="584"/>
      <c r="FJ37" s="584"/>
      <c r="FK37" s="584"/>
      <c r="FL37" s="584"/>
      <c r="FM37" s="584"/>
      <c r="FN37" s="584"/>
      <c r="FO37" s="584"/>
      <c r="FP37" s="584"/>
      <c r="FQ37" s="584"/>
      <c r="FR37" s="584"/>
      <c r="FS37" s="584"/>
      <c r="FT37" s="584"/>
      <c r="FU37" s="584"/>
      <c r="FV37" s="584"/>
      <c r="FW37" s="584"/>
      <c r="FX37" s="584"/>
      <c r="FY37" s="584"/>
      <c r="FZ37" s="584"/>
      <c r="GA37" s="584"/>
      <c r="GB37" s="584"/>
      <c r="GC37" s="584"/>
      <c r="GD37" s="584"/>
      <c r="GE37" s="584"/>
      <c r="GF37" s="584"/>
      <c r="GG37" s="584"/>
      <c r="GH37" s="584"/>
      <c r="GI37" s="584"/>
      <c r="GJ37" s="584"/>
      <c r="GK37" s="584"/>
      <c r="GL37" s="584"/>
      <c r="GM37" s="584"/>
      <c r="GN37" s="584"/>
      <c r="GO37" s="584"/>
      <c r="GP37" s="584"/>
      <c r="GQ37" s="584"/>
      <c r="GR37" s="584"/>
      <c r="GS37" s="584"/>
      <c r="GT37" s="584"/>
      <c r="GU37" s="584"/>
      <c r="GV37" s="584"/>
      <c r="GW37" s="584"/>
      <c r="GX37" s="584"/>
      <c r="GY37" s="584"/>
      <c r="GZ37" s="584"/>
      <c r="HA37" s="584"/>
      <c r="HB37" s="584"/>
      <c r="HC37" s="584"/>
      <c r="HD37" s="584"/>
      <c r="HE37" s="584"/>
      <c r="HF37" s="584"/>
      <c r="HG37" s="584"/>
      <c r="HH37" s="584"/>
      <c r="HI37" s="584"/>
      <c r="HJ37" s="584"/>
      <c r="HK37" s="584"/>
      <c r="HL37" s="584"/>
      <c r="HM37" s="584"/>
      <c r="HN37" s="584"/>
      <c r="HO37" s="584"/>
      <c r="HP37" s="584"/>
      <c r="HQ37" s="584"/>
      <c r="HR37" s="584"/>
      <c r="HS37" s="584"/>
      <c r="HT37" s="584"/>
      <c r="HU37" s="584"/>
      <c r="HV37" s="584"/>
      <c r="HW37" s="584"/>
      <c r="HX37" s="584"/>
      <c r="HY37" s="584"/>
      <c r="HZ37" s="584"/>
      <c r="IA37" s="584"/>
      <c r="IB37" s="584"/>
      <c r="IC37" s="584"/>
      <c r="ID37" s="584"/>
      <c r="IE37" s="584"/>
      <c r="IF37" s="584"/>
      <c r="IG37" s="584"/>
      <c r="IH37" s="584"/>
      <c r="II37" s="584"/>
      <c r="IJ37" s="584"/>
      <c r="IK37" s="584"/>
      <c r="IL37" s="584"/>
      <c r="IM37" s="584"/>
      <c r="IN37" s="584"/>
      <c r="IO37" s="584"/>
      <c r="IP37" s="584"/>
      <c r="IQ37" s="584"/>
      <c r="IR37" s="584"/>
      <c r="IS37" s="584"/>
      <c r="IT37" s="584"/>
      <c r="IU37" s="584"/>
      <c r="IV37" s="584"/>
    </row>
    <row r="38" spans="1:256" ht="18" customHeight="1">
      <c r="A38" s="1342"/>
      <c r="B38" s="1348"/>
      <c r="C38" s="1335"/>
      <c r="D38" s="1335"/>
      <c r="E38" s="1348"/>
      <c r="F38" s="603" t="s">
        <v>562</v>
      </c>
      <c r="G38" s="1363"/>
      <c r="H38" s="1363"/>
      <c r="I38" s="1363"/>
      <c r="J38" s="1360"/>
      <c r="K38" s="1357"/>
      <c r="L38" s="1357"/>
      <c r="M38" s="1357"/>
      <c r="N38" s="1357"/>
      <c r="O38" s="1357"/>
      <c r="P38" s="1357"/>
      <c r="Q38" s="584"/>
      <c r="R38" s="584"/>
      <c r="S38" s="584"/>
      <c r="T38" s="584"/>
      <c r="U38" s="584"/>
      <c r="V38" s="584"/>
      <c r="W38" s="584"/>
      <c r="X38" s="584"/>
      <c r="Y38" s="584"/>
      <c r="Z38" s="584"/>
      <c r="AA38" s="584"/>
      <c r="AB38" s="584"/>
      <c r="AC38" s="584"/>
      <c r="AD38" s="584"/>
      <c r="AE38" s="584"/>
      <c r="AF38" s="584"/>
      <c r="AG38" s="584"/>
      <c r="AH38" s="584"/>
      <c r="AI38" s="584"/>
      <c r="AJ38" s="584"/>
      <c r="AK38" s="584"/>
      <c r="AL38" s="584"/>
      <c r="AM38" s="584"/>
      <c r="AN38" s="584"/>
      <c r="AO38" s="584"/>
      <c r="AP38" s="584"/>
      <c r="AQ38" s="584"/>
      <c r="AR38" s="584"/>
      <c r="AS38" s="584"/>
      <c r="AT38" s="584"/>
      <c r="AU38" s="584"/>
      <c r="AV38" s="584"/>
      <c r="AW38" s="584"/>
      <c r="AX38" s="584"/>
      <c r="AY38" s="584"/>
      <c r="AZ38" s="584"/>
      <c r="BA38" s="584"/>
      <c r="BB38" s="584"/>
      <c r="BC38" s="584"/>
      <c r="BD38" s="584"/>
      <c r="BE38" s="584"/>
      <c r="BF38" s="584"/>
      <c r="BG38" s="584"/>
      <c r="BH38" s="584"/>
      <c r="BI38" s="584"/>
      <c r="BJ38" s="584"/>
      <c r="BK38" s="584"/>
      <c r="BL38" s="584"/>
      <c r="BM38" s="584"/>
      <c r="BN38" s="584"/>
      <c r="BO38" s="584"/>
      <c r="BP38" s="584"/>
      <c r="BQ38" s="584"/>
      <c r="BR38" s="584"/>
      <c r="BS38" s="584"/>
      <c r="BT38" s="584"/>
      <c r="BU38" s="584"/>
      <c r="BV38" s="584"/>
      <c r="BW38" s="584"/>
      <c r="BX38" s="584"/>
      <c r="BY38" s="584"/>
      <c r="BZ38" s="584"/>
      <c r="CA38" s="584"/>
      <c r="CB38" s="584"/>
      <c r="CC38" s="584"/>
      <c r="CD38" s="584"/>
      <c r="CE38" s="584"/>
      <c r="CF38" s="584"/>
      <c r="CG38" s="584"/>
      <c r="CH38" s="584"/>
      <c r="CI38" s="584"/>
      <c r="CJ38" s="584"/>
      <c r="CK38" s="584"/>
      <c r="CL38" s="584"/>
      <c r="CM38" s="584"/>
      <c r="CN38" s="584"/>
      <c r="CO38" s="584"/>
      <c r="CP38" s="584"/>
      <c r="CQ38" s="584"/>
      <c r="CR38" s="584"/>
      <c r="CS38" s="584"/>
      <c r="CT38" s="584"/>
      <c r="CU38" s="584"/>
      <c r="CV38" s="584"/>
      <c r="CW38" s="584"/>
      <c r="CX38" s="584"/>
      <c r="CY38" s="584"/>
      <c r="CZ38" s="584"/>
      <c r="DA38" s="584"/>
      <c r="DB38" s="584"/>
      <c r="DC38" s="584"/>
      <c r="DD38" s="584"/>
      <c r="DE38" s="584"/>
      <c r="DF38" s="584"/>
      <c r="DG38" s="584"/>
      <c r="DH38" s="584"/>
      <c r="DI38" s="584"/>
      <c r="DJ38" s="584"/>
      <c r="DK38" s="584"/>
      <c r="DL38" s="584"/>
      <c r="DM38" s="584"/>
      <c r="DN38" s="584"/>
      <c r="DO38" s="584"/>
      <c r="DP38" s="584"/>
      <c r="DQ38" s="584"/>
      <c r="DR38" s="584"/>
      <c r="DS38" s="584"/>
      <c r="DT38" s="584"/>
      <c r="DU38" s="584"/>
      <c r="DV38" s="584"/>
      <c r="DW38" s="584"/>
      <c r="DX38" s="584"/>
      <c r="DY38" s="584"/>
      <c r="DZ38" s="584"/>
      <c r="EA38" s="584"/>
      <c r="EB38" s="584"/>
      <c r="EC38" s="584"/>
      <c r="ED38" s="584"/>
      <c r="EE38" s="584"/>
      <c r="EF38" s="584"/>
      <c r="EG38" s="584"/>
      <c r="EH38" s="584"/>
      <c r="EI38" s="584"/>
      <c r="EJ38" s="584"/>
      <c r="EK38" s="584"/>
      <c r="EL38" s="584"/>
      <c r="EM38" s="584"/>
      <c r="EN38" s="584"/>
      <c r="EO38" s="584"/>
      <c r="EP38" s="584"/>
      <c r="EQ38" s="584"/>
      <c r="ER38" s="584"/>
      <c r="ES38" s="584"/>
      <c r="ET38" s="584"/>
      <c r="EU38" s="584"/>
      <c r="EV38" s="584"/>
      <c r="EW38" s="584"/>
      <c r="EX38" s="584"/>
      <c r="EY38" s="584"/>
      <c r="EZ38" s="584"/>
      <c r="FA38" s="584"/>
      <c r="FB38" s="584"/>
      <c r="FC38" s="584"/>
      <c r="FD38" s="584"/>
      <c r="FE38" s="584"/>
      <c r="FF38" s="584"/>
      <c r="FG38" s="584"/>
      <c r="FH38" s="584"/>
      <c r="FI38" s="584"/>
      <c r="FJ38" s="584"/>
      <c r="FK38" s="584"/>
      <c r="FL38" s="584"/>
      <c r="FM38" s="584"/>
      <c r="FN38" s="584"/>
      <c r="FO38" s="584"/>
      <c r="FP38" s="584"/>
      <c r="FQ38" s="584"/>
      <c r="FR38" s="584"/>
      <c r="FS38" s="584"/>
      <c r="FT38" s="584"/>
      <c r="FU38" s="584"/>
      <c r="FV38" s="584"/>
      <c r="FW38" s="584"/>
      <c r="FX38" s="584"/>
      <c r="FY38" s="584"/>
      <c r="FZ38" s="584"/>
      <c r="GA38" s="584"/>
      <c r="GB38" s="584"/>
      <c r="GC38" s="584"/>
      <c r="GD38" s="584"/>
      <c r="GE38" s="584"/>
      <c r="GF38" s="584"/>
      <c r="GG38" s="584"/>
      <c r="GH38" s="584"/>
      <c r="GI38" s="584"/>
      <c r="GJ38" s="584"/>
      <c r="GK38" s="584"/>
      <c r="GL38" s="584"/>
      <c r="GM38" s="584"/>
      <c r="GN38" s="584"/>
      <c r="GO38" s="584"/>
      <c r="GP38" s="584"/>
      <c r="GQ38" s="584"/>
      <c r="GR38" s="584"/>
      <c r="GS38" s="584"/>
      <c r="GT38" s="584"/>
      <c r="GU38" s="584"/>
      <c r="GV38" s="584"/>
      <c r="GW38" s="584"/>
      <c r="GX38" s="584"/>
      <c r="GY38" s="584"/>
      <c r="GZ38" s="584"/>
      <c r="HA38" s="584"/>
      <c r="HB38" s="584"/>
      <c r="HC38" s="584"/>
      <c r="HD38" s="584"/>
      <c r="HE38" s="584"/>
      <c r="HF38" s="584"/>
      <c r="HG38" s="584"/>
      <c r="HH38" s="584"/>
      <c r="HI38" s="584"/>
      <c r="HJ38" s="584"/>
      <c r="HK38" s="584"/>
      <c r="HL38" s="584"/>
      <c r="HM38" s="584"/>
      <c r="HN38" s="584"/>
      <c r="HO38" s="584"/>
      <c r="HP38" s="584"/>
      <c r="HQ38" s="584"/>
      <c r="HR38" s="584"/>
      <c r="HS38" s="584"/>
      <c r="HT38" s="584"/>
      <c r="HU38" s="584"/>
      <c r="HV38" s="584"/>
      <c r="HW38" s="584"/>
      <c r="HX38" s="584"/>
      <c r="HY38" s="584"/>
      <c r="HZ38" s="584"/>
      <c r="IA38" s="584"/>
      <c r="IB38" s="584"/>
      <c r="IC38" s="584"/>
      <c r="ID38" s="584"/>
      <c r="IE38" s="584"/>
      <c r="IF38" s="584"/>
      <c r="IG38" s="584"/>
      <c r="IH38" s="584"/>
      <c r="II38" s="584"/>
      <c r="IJ38" s="584"/>
      <c r="IK38" s="584"/>
      <c r="IL38" s="584"/>
      <c r="IM38" s="584"/>
      <c r="IN38" s="584"/>
      <c r="IO38" s="584"/>
      <c r="IP38" s="584"/>
      <c r="IQ38" s="584"/>
      <c r="IR38" s="584"/>
      <c r="IS38" s="584"/>
      <c r="IT38" s="584"/>
      <c r="IU38" s="584"/>
      <c r="IV38" s="584"/>
    </row>
    <row r="39" spans="1:256" ht="18" customHeight="1">
      <c r="A39" s="1340" t="s">
        <v>332</v>
      </c>
      <c r="B39" s="1346"/>
      <c r="C39" s="1333"/>
      <c r="D39" s="1333"/>
      <c r="E39" s="1346"/>
      <c r="F39" s="603" t="s">
        <v>560</v>
      </c>
      <c r="G39" s="1361"/>
      <c r="H39" s="1361"/>
      <c r="I39" s="1361"/>
      <c r="J39" s="1358">
        <f>SUM(K39:P41)</f>
        <v>0</v>
      </c>
      <c r="K39" s="1355"/>
      <c r="L39" s="1355"/>
      <c r="M39" s="1355"/>
      <c r="N39" s="1355"/>
      <c r="O39" s="1355"/>
      <c r="P39" s="1355"/>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584"/>
      <c r="AV39" s="584"/>
      <c r="AW39" s="584"/>
      <c r="AX39" s="584"/>
      <c r="AY39" s="584"/>
      <c r="AZ39" s="584"/>
      <c r="BA39" s="584"/>
      <c r="BB39" s="584"/>
      <c r="BC39" s="584"/>
      <c r="BD39" s="584"/>
      <c r="BE39" s="584"/>
      <c r="BF39" s="584"/>
      <c r="BG39" s="584"/>
      <c r="BH39" s="584"/>
      <c r="BI39" s="584"/>
      <c r="BJ39" s="584"/>
      <c r="BK39" s="584"/>
      <c r="BL39" s="584"/>
      <c r="BM39" s="584"/>
      <c r="BN39" s="584"/>
      <c r="BO39" s="584"/>
      <c r="BP39" s="584"/>
      <c r="BQ39" s="584"/>
      <c r="BR39" s="584"/>
      <c r="BS39" s="584"/>
      <c r="BT39" s="584"/>
      <c r="BU39" s="584"/>
      <c r="BV39" s="584"/>
      <c r="BW39" s="584"/>
      <c r="BX39" s="584"/>
      <c r="BY39" s="584"/>
      <c r="BZ39" s="584"/>
      <c r="CA39" s="584"/>
      <c r="CB39" s="584"/>
      <c r="CC39" s="584"/>
      <c r="CD39" s="584"/>
      <c r="CE39" s="584"/>
      <c r="CF39" s="584"/>
      <c r="CG39" s="584"/>
      <c r="CH39" s="584"/>
      <c r="CI39" s="584"/>
      <c r="CJ39" s="584"/>
      <c r="CK39" s="584"/>
      <c r="CL39" s="584"/>
      <c r="CM39" s="584"/>
      <c r="CN39" s="584"/>
      <c r="CO39" s="584"/>
      <c r="CP39" s="584"/>
      <c r="CQ39" s="584"/>
      <c r="CR39" s="584"/>
      <c r="CS39" s="584"/>
      <c r="CT39" s="584"/>
      <c r="CU39" s="584"/>
      <c r="CV39" s="584"/>
      <c r="CW39" s="584"/>
      <c r="CX39" s="584"/>
      <c r="CY39" s="584"/>
      <c r="CZ39" s="584"/>
      <c r="DA39" s="584"/>
      <c r="DB39" s="584"/>
      <c r="DC39" s="584"/>
      <c r="DD39" s="584"/>
      <c r="DE39" s="584"/>
      <c r="DF39" s="584"/>
      <c r="DG39" s="584"/>
      <c r="DH39" s="584"/>
      <c r="DI39" s="584"/>
      <c r="DJ39" s="584"/>
      <c r="DK39" s="584"/>
      <c r="DL39" s="584"/>
      <c r="DM39" s="584"/>
      <c r="DN39" s="584"/>
      <c r="DO39" s="584"/>
      <c r="DP39" s="584"/>
      <c r="DQ39" s="584"/>
      <c r="DR39" s="584"/>
      <c r="DS39" s="584"/>
      <c r="DT39" s="584"/>
      <c r="DU39" s="584"/>
      <c r="DV39" s="584"/>
      <c r="DW39" s="584"/>
      <c r="DX39" s="584"/>
      <c r="DY39" s="584"/>
      <c r="DZ39" s="584"/>
      <c r="EA39" s="584"/>
      <c r="EB39" s="584"/>
      <c r="EC39" s="584"/>
      <c r="ED39" s="584"/>
      <c r="EE39" s="584"/>
      <c r="EF39" s="584"/>
      <c r="EG39" s="584"/>
      <c r="EH39" s="584"/>
      <c r="EI39" s="584"/>
      <c r="EJ39" s="584"/>
      <c r="EK39" s="584"/>
      <c r="EL39" s="584"/>
      <c r="EM39" s="584"/>
      <c r="EN39" s="584"/>
      <c r="EO39" s="584"/>
      <c r="EP39" s="584"/>
      <c r="EQ39" s="584"/>
      <c r="ER39" s="584"/>
      <c r="ES39" s="584"/>
      <c r="ET39" s="584"/>
      <c r="EU39" s="584"/>
      <c r="EV39" s="584"/>
      <c r="EW39" s="584"/>
      <c r="EX39" s="584"/>
      <c r="EY39" s="584"/>
      <c r="EZ39" s="584"/>
      <c r="FA39" s="584"/>
      <c r="FB39" s="584"/>
      <c r="FC39" s="584"/>
      <c r="FD39" s="584"/>
      <c r="FE39" s="584"/>
      <c r="FF39" s="584"/>
      <c r="FG39" s="584"/>
      <c r="FH39" s="584"/>
      <c r="FI39" s="584"/>
      <c r="FJ39" s="584"/>
      <c r="FK39" s="584"/>
      <c r="FL39" s="584"/>
      <c r="FM39" s="584"/>
      <c r="FN39" s="584"/>
      <c r="FO39" s="584"/>
      <c r="FP39" s="584"/>
      <c r="FQ39" s="584"/>
      <c r="FR39" s="584"/>
      <c r="FS39" s="584"/>
      <c r="FT39" s="584"/>
      <c r="FU39" s="584"/>
      <c r="FV39" s="584"/>
      <c r="FW39" s="584"/>
      <c r="FX39" s="584"/>
      <c r="FY39" s="584"/>
      <c r="FZ39" s="584"/>
      <c r="GA39" s="584"/>
      <c r="GB39" s="584"/>
      <c r="GC39" s="584"/>
      <c r="GD39" s="584"/>
      <c r="GE39" s="584"/>
      <c r="GF39" s="584"/>
      <c r="GG39" s="584"/>
      <c r="GH39" s="584"/>
      <c r="GI39" s="584"/>
      <c r="GJ39" s="584"/>
      <c r="GK39" s="584"/>
      <c r="GL39" s="584"/>
      <c r="GM39" s="584"/>
      <c r="GN39" s="584"/>
      <c r="GO39" s="584"/>
      <c r="GP39" s="584"/>
      <c r="GQ39" s="584"/>
      <c r="GR39" s="584"/>
      <c r="GS39" s="584"/>
      <c r="GT39" s="584"/>
      <c r="GU39" s="584"/>
      <c r="GV39" s="584"/>
      <c r="GW39" s="584"/>
      <c r="GX39" s="584"/>
      <c r="GY39" s="584"/>
      <c r="GZ39" s="584"/>
      <c r="HA39" s="584"/>
      <c r="HB39" s="584"/>
      <c r="HC39" s="584"/>
      <c r="HD39" s="584"/>
      <c r="HE39" s="584"/>
      <c r="HF39" s="584"/>
      <c r="HG39" s="584"/>
      <c r="HH39" s="584"/>
      <c r="HI39" s="584"/>
      <c r="HJ39" s="584"/>
      <c r="HK39" s="584"/>
      <c r="HL39" s="584"/>
      <c r="HM39" s="584"/>
      <c r="HN39" s="584"/>
      <c r="HO39" s="584"/>
      <c r="HP39" s="584"/>
      <c r="HQ39" s="584"/>
      <c r="HR39" s="584"/>
      <c r="HS39" s="584"/>
      <c r="HT39" s="584"/>
      <c r="HU39" s="584"/>
      <c r="HV39" s="584"/>
      <c r="HW39" s="584"/>
      <c r="HX39" s="584"/>
      <c r="HY39" s="584"/>
      <c r="HZ39" s="584"/>
      <c r="IA39" s="584"/>
      <c r="IB39" s="584"/>
      <c r="IC39" s="584"/>
      <c r="ID39" s="584"/>
      <c r="IE39" s="584"/>
      <c r="IF39" s="584"/>
      <c r="IG39" s="584"/>
      <c r="IH39" s="584"/>
      <c r="II39" s="584"/>
      <c r="IJ39" s="584"/>
      <c r="IK39" s="584"/>
      <c r="IL39" s="584"/>
      <c r="IM39" s="584"/>
      <c r="IN39" s="584"/>
      <c r="IO39" s="584"/>
      <c r="IP39" s="584"/>
      <c r="IQ39" s="584"/>
      <c r="IR39" s="584"/>
      <c r="IS39" s="584"/>
      <c r="IT39" s="584"/>
      <c r="IU39" s="584"/>
      <c r="IV39" s="584"/>
    </row>
    <row r="40" spans="1:256" ht="18" customHeight="1">
      <c r="A40" s="1341"/>
      <c r="B40" s="1347"/>
      <c r="C40" s="1334"/>
      <c r="D40" s="1334"/>
      <c r="E40" s="1347"/>
      <c r="F40" s="603" t="s">
        <v>561</v>
      </c>
      <c r="G40" s="1362"/>
      <c r="H40" s="1362"/>
      <c r="I40" s="1362"/>
      <c r="J40" s="1359"/>
      <c r="K40" s="1356"/>
      <c r="L40" s="1356"/>
      <c r="M40" s="1356"/>
      <c r="N40" s="1356"/>
      <c r="O40" s="1356"/>
      <c r="P40" s="1356"/>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584"/>
      <c r="AV40" s="584"/>
      <c r="AW40" s="584"/>
      <c r="AX40" s="584"/>
      <c r="AY40" s="584"/>
      <c r="AZ40" s="584"/>
      <c r="BA40" s="584"/>
      <c r="BB40" s="584"/>
      <c r="BC40" s="584"/>
      <c r="BD40" s="584"/>
      <c r="BE40" s="584"/>
      <c r="BF40" s="584"/>
      <c r="BG40" s="584"/>
      <c r="BH40" s="584"/>
      <c r="BI40" s="584"/>
      <c r="BJ40" s="584"/>
      <c r="BK40" s="584"/>
      <c r="BL40" s="584"/>
      <c r="BM40" s="584"/>
      <c r="BN40" s="584"/>
      <c r="BO40" s="584"/>
      <c r="BP40" s="584"/>
      <c r="BQ40" s="584"/>
      <c r="BR40" s="584"/>
      <c r="BS40" s="584"/>
      <c r="BT40" s="584"/>
      <c r="BU40" s="584"/>
      <c r="BV40" s="584"/>
      <c r="BW40" s="584"/>
      <c r="BX40" s="584"/>
      <c r="BY40" s="584"/>
      <c r="BZ40" s="584"/>
      <c r="CA40" s="584"/>
      <c r="CB40" s="584"/>
      <c r="CC40" s="584"/>
      <c r="CD40" s="584"/>
      <c r="CE40" s="584"/>
      <c r="CF40" s="584"/>
      <c r="CG40" s="584"/>
      <c r="CH40" s="584"/>
      <c r="CI40" s="584"/>
      <c r="CJ40" s="584"/>
      <c r="CK40" s="584"/>
      <c r="CL40" s="584"/>
      <c r="CM40" s="584"/>
      <c r="CN40" s="584"/>
      <c r="CO40" s="584"/>
      <c r="CP40" s="584"/>
      <c r="CQ40" s="584"/>
      <c r="CR40" s="584"/>
      <c r="CS40" s="584"/>
      <c r="CT40" s="584"/>
      <c r="CU40" s="584"/>
      <c r="CV40" s="584"/>
      <c r="CW40" s="584"/>
      <c r="CX40" s="584"/>
      <c r="CY40" s="584"/>
      <c r="CZ40" s="584"/>
      <c r="DA40" s="584"/>
      <c r="DB40" s="584"/>
      <c r="DC40" s="584"/>
      <c r="DD40" s="584"/>
      <c r="DE40" s="584"/>
      <c r="DF40" s="584"/>
      <c r="DG40" s="584"/>
      <c r="DH40" s="584"/>
      <c r="DI40" s="584"/>
      <c r="DJ40" s="584"/>
      <c r="DK40" s="584"/>
      <c r="DL40" s="584"/>
      <c r="DM40" s="584"/>
      <c r="DN40" s="584"/>
      <c r="DO40" s="584"/>
      <c r="DP40" s="584"/>
      <c r="DQ40" s="584"/>
      <c r="DR40" s="584"/>
      <c r="DS40" s="584"/>
      <c r="DT40" s="584"/>
      <c r="DU40" s="584"/>
      <c r="DV40" s="584"/>
      <c r="DW40" s="584"/>
      <c r="DX40" s="584"/>
      <c r="DY40" s="584"/>
      <c r="DZ40" s="584"/>
      <c r="EA40" s="584"/>
      <c r="EB40" s="584"/>
      <c r="EC40" s="584"/>
      <c r="ED40" s="584"/>
      <c r="EE40" s="584"/>
      <c r="EF40" s="584"/>
      <c r="EG40" s="584"/>
      <c r="EH40" s="584"/>
      <c r="EI40" s="584"/>
      <c r="EJ40" s="584"/>
      <c r="EK40" s="584"/>
      <c r="EL40" s="584"/>
      <c r="EM40" s="584"/>
      <c r="EN40" s="584"/>
      <c r="EO40" s="584"/>
      <c r="EP40" s="584"/>
      <c r="EQ40" s="584"/>
      <c r="ER40" s="584"/>
      <c r="ES40" s="584"/>
      <c r="ET40" s="584"/>
      <c r="EU40" s="584"/>
      <c r="EV40" s="584"/>
      <c r="EW40" s="584"/>
      <c r="EX40" s="584"/>
      <c r="EY40" s="584"/>
      <c r="EZ40" s="584"/>
      <c r="FA40" s="584"/>
      <c r="FB40" s="584"/>
      <c r="FC40" s="584"/>
      <c r="FD40" s="584"/>
      <c r="FE40" s="584"/>
      <c r="FF40" s="584"/>
      <c r="FG40" s="584"/>
      <c r="FH40" s="584"/>
      <c r="FI40" s="584"/>
      <c r="FJ40" s="584"/>
      <c r="FK40" s="584"/>
      <c r="FL40" s="584"/>
      <c r="FM40" s="584"/>
      <c r="FN40" s="584"/>
      <c r="FO40" s="584"/>
      <c r="FP40" s="584"/>
      <c r="FQ40" s="584"/>
      <c r="FR40" s="584"/>
      <c r="FS40" s="584"/>
      <c r="FT40" s="584"/>
      <c r="FU40" s="584"/>
      <c r="FV40" s="584"/>
      <c r="FW40" s="584"/>
      <c r="FX40" s="584"/>
      <c r="FY40" s="584"/>
      <c r="FZ40" s="584"/>
      <c r="GA40" s="584"/>
      <c r="GB40" s="584"/>
      <c r="GC40" s="584"/>
      <c r="GD40" s="584"/>
      <c r="GE40" s="584"/>
      <c r="GF40" s="584"/>
      <c r="GG40" s="584"/>
      <c r="GH40" s="584"/>
      <c r="GI40" s="584"/>
      <c r="GJ40" s="584"/>
      <c r="GK40" s="584"/>
      <c r="GL40" s="584"/>
      <c r="GM40" s="584"/>
      <c r="GN40" s="584"/>
      <c r="GO40" s="584"/>
      <c r="GP40" s="584"/>
      <c r="GQ40" s="584"/>
      <c r="GR40" s="584"/>
      <c r="GS40" s="584"/>
      <c r="GT40" s="584"/>
      <c r="GU40" s="584"/>
      <c r="GV40" s="584"/>
      <c r="GW40" s="584"/>
      <c r="GX40" s="584"/>
      <c r="GY40" s="584"/>
      <c r="GZ40" s="584"/>
      <c r="HA40" s="584"/>
      <c r="HB40" s="584"/>
      <c r="HC40" s="584"/>
      <c r="HD40" s="584"/>
      <c r="HE40" s="584"/>
      <c r="HF40" s="584"/>
      <c r="HG40" s="584"/>
      <c r="HH40" s="584"/>
      <c r="HI40" s="584"/>
      <c r="HJ40" s="584"/>
      <c r="HK40" s="584"/>
      <c r="HL40" s="584"/>
      <c r="HM40" s="584"/>
      <c r="HN40" s="584"/>
      <c r="HO40" s="584"/>
      <c r="HP40" s="584"/>
      <c r="HQ40" s="584"/>
      <c r="HR40" s="584"/>
      <c r="HS40" s="584"/>
      <c r="HT40" s="584"/>
      <c r="HU40" s="584"/>
      <c r="HV40" s="584"/>
      <c r="HW40" s="584"/>
      <c r="HX40" s="584"/>
      <c r="HY40" s="584"/>
      <c r="HZ40" s="584"/>
      <c r="IA40" s="584"/>
      <c r="IB40" s="584"/>
      <c r="IC40" s="584"/>
      <c r="ID40" s="584"/>
      <c r="IE40" s="584"/>
      <c r="IF40" s="584"/>
      <c r="IG40" s="584"/>
      <c r="IH40" s="584"/>
      <c r="II40" s="584"/>
      <c r="IJ40" s="584"/>
      <c r="IK40" s="584"/>
      <c r="IL40" s="584"/>
      <c r="IM40" s="584"/>
      <c r="IN40" s="584"/>
      <c r="IO40" s="584"/>
      <c r="IP40" s="584"/>
      <c r="IQ40" s="584"/>
      <c r="IR40" s="584"/>
      <c r="IS40" s="584"/>
      <c r="IT40" s="584"/>
      <c r="IU40" s="584"/>
      <c r="IV40" s="584"/>
    </row>
    <row r="41" spans="1:256" ht="18" customHeight="1">
      <c r="A41" s="1342"/>
      <c r="B41" s="1348"/>
      <c r="C41" s="1335"/>
      <c r="D41" s="1335"/>
      <c r="E41" s="1348"/>
      <c r="F41" s="603" t="s">
        <v>562</v>
      </c>
      <c r="G41" s="1363"/>
      <c r="H41" s="1363"/>
      <c r="I41" s="1363"/>
      <c r="J41" s="1360"/>
      <c r="K41" s="1357"/>
      <c r="L41" s="1357"/>
      <c r="M41" s="1357"/>
      <c r="N41" s="1357"/>
      <c r="O41" s="1357"/>
      <c r="P41" s="1357"/>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c r="AU41" s="584"/>
      <c r="AV41" s="584"/>
      <c r="AW41" s="584"/>
      <c r="AX41" s="584"/>
      <c r="AY41" s="584"/>
      <c r="AZ41" s="584"/>
      <c r="BA41" s="584"/>
      <c r="BB41" s="584"/>
      <c r="BC41" s="584"/>
      <c r="BD41" s="584"/>
      <c r="BE41" s="584"/>
      <c r="BF41" s="584"/>
      <c r="BG41" s="584"/>
      <c r="BH41" s="584"/>
      <c r="BI41" s="584"/>
      <c r="BJ41" s="584"/>
      <c r="BK41" s="584"/>
      <c r="BL41" s="584"/>
      <c r="BM41" s="584"/>
      <c r="BN41" s="584"/>
      <c r="BO41" s="584"/>
      <c r="BP41" s="584"/>
      <c r="BQ41" s="584"/>
      <c r="BR41" s="584"/>
      <c r="BS41" s="584"/>
      <c r="BT41" s="584"/>
      <c r="BU41" s="584"/>
      <c r="BV41" s="584"/>
      <c r="BW41" s="584"/>
      <c r="BX41" s="584"/>
      <c r="BY41" s="584"/>
      <c r="BZ41" s="584"/>
      <c r="CA41" s="584"/>
      <c r="CB41" s="584"/>
      <c r="CC41" s="584"/>
      <c r="CD41" s="584"/>
      <c r="CE41" s="584"/>
      <c r="CF41" s="584"/>
      <c r="CG41" s="584"/>
      <c r="CH41" s="584"/>
      <c r="CI41" s="584"/>
      <c r="CJ41" s="584"/>
      <c r="CK41" s="584"/>
      <c r="CL41" s="584"/>
      <c r="CM41" s="584"/>
      <c r="CN41" s="584"/>
      <c r="CO41" s="584"/>
      <c r="CP41" s="584"/>
      <c r="CQ41" s="584"/>
      <c r="CR41" s="584"/>
      <c r="CS41" s="584"/>
      <c r="CT41" s="584"/>
      <c r="CU41" s="584"/>
      <c r="CV41" s="584"/>
      <c r="CW41" s="584"/>
      <c r="CX41" s="584"/>
      <c r="CY41" s="584"/>
      <c r="CZ41" s="584"/>
      <c r="DA41" s="584"/>
      <c r="DB41" s="584"/>
      <c r="DC41" s="584"/>
      <c r="DD41" s="584"/>
      <c r="DE41" s="584"/>
      <c r="DF41" s="584"/>
      <c r="DG41" s="584"/>
      <c r="DH41" s="584"/>
      <c r="DI41" s="584"/>
      <c r="DJ41" s="584"/>
      <c r="DK41" s="584"/>
      <c r="DL41" s="584"/>
      <c r="DM41" s="584"/>
      <c r="DN41" s="584"/>
      <c r="DO41" s="584"/>
      <c r="DP41" s="584"/>
      <c r="DQ41" s="584"/>
      <c r="DR41" s="584"/>
      <c r="DS41" s="584"/>
      <c r="DT41" s="584"/>
      <c r="DU41" s="584"/>
      <c r="DV41" s="584"/>
      <c r="DW41" s="584"/>
      <c r="DX41" s="584"/>
      <c r="DY41" s="584"/>
      <c r="DZ41" s="584"/>
      <c r="EA41" s="584"/>
      <c r="EB41" s="584"/>
      <c r="EC41" s="584"/>
      <c r="ED41" s="584"/>
      <c r="EE41" s="584"/>
      <c r="EF41" s="584"/>
      <c r="EG41" s="584"/>
      <c r="EH41" s="584"/>
      <c r="EI41" s="584"/>
      <c r="EJ41" s="584"/>
      <c r="EK41" s="584"/>
      <c r="EL41" s="584"/>
      <c r="EM41" s="584"/>
      <c r="EN41" s="584"/>
      <c r="EO41" s="584"/>
      <c r="EP41" s="584"/>
      <c r="EQ41" s="584"/>
      <c r="ER41" s="584"/>
      <c r="ES41" s="584"/>
      <c r="ET41" s="584"/>
      <c r="EU41" s="584"/>
      <c r="EV41" s="584"/>
      <c r="EW41" s="584"/>
      <c r="EX41" s="584"/>
      <c r="EY41" s="584"/>
      <c r="EZ41" s="584"/>
      <c r="FA41" s="584"/>
      <c r="FB41" s="584"/>
      <c r="FC41" s="584"/>
      <c r="FD41" s="584"/>
      <c r="FE41" s="584"/>
      <c r="FF41" s="584"/>
      <c r="FG41" s="584"/>
      <c r="FH41" s="584"/>
      <c r="FI41" s="584"/>
      <c r="FJ41" s="584"/>
      <c r="FK41" s="584"/>
      <c r="FL41" s="584"/>
      <c r="FM41" s="584"/>
      <c r="FN41" s="584"/>
      <c r="FO41" s="584"/>
      <c r="FP41" s="584"/>
      <c r="FQ41" s="584"/>
      <c r="FR41" s="584"/>
      <c r="FS41" s="584"/>
      <c r="FT41" s="584"/>
      <c r="FU41" s="584"/>
      <c r="FV41" s="584"/>
      <c r="FW41" s="584"/>
      <c r="FX41" s="584"/>
      <c r="FY41" s="584"/>
      <c r="FZ41" s="584"/>
      <c r="GA41" s="584"/>
      <c r="GB41" s="584"/>
      <c r="GC41" s="584"/>
      <c r="GD41" s="584"/>
      <c r="GE41" s="584"/>
      <c r="GF41" s="584"/>
      <c r="GG41" s="584"/>
      <c r="GH41" s="584"/>
      <c r="GI41" s="584"/>
      <c r="GJ41" s="584"/>
      <c r="GK41" s="584"/>
      <c r="GL41" s="584"/>
      <c r="GM41" s="584"/>
      <c r="GN41" s="584"/>
      <c r="GO41" s="584"/>
      <c r="GP41" s="584"/>
      <c r="GQ41" s="584"/>
      <c r="GR41" s="584"/>
      <c r="GS41" s="584"/>
      <c r="GT41" s="584"/>
      <c r="GU41" s="584"/>
      <c r="GV41" s="584"/>
      <c r="GW41" s="584"/>
      <c r="GX41" s="584"/>
      <c r="GY41" s="584"/>
      <c r="GZ41" s="584"/>
      <c r="HA41" s="584"/>
      <c r="HB41" s="584"/>
      <c r="HC41" s="584"/>
      <c r="HD41" s="584"/>
      <c r="HE41" s="584"/>
      <c r="HF41" s="584"/>
      <c r="HG41" s="584"/>
      <c r="HH41" s="584"/>
      <c r="HI41" s="584"/>
      <c r="HJ41" s="584"/>
      <c r="HK41" s="584"/>
      <c r="HL41" s="584"/>
      <c r="HM41" s="584"/>
      <c r="HN41" s="584"/>
      <c r="HO41" s="584"/>
      <c r="HP41" s="584"/>
      <c r="HQ41" s="584"/>
      <c r="HR41" s="584"/>
      <c r="HS41" s="584"/>
      <c r="HT41" s="584"/>
      <c r="HU41" s="584"/>
      <c r="HV41" s="584"/>
      <c r="HW41" s="584"/>
      <c r="HX41" s="584"/>
      <c r="HY41" s="584"/>
      <c r="HZ41" s="584"/>
      <c r="IA41" s="584"/>
      <c r="IB41" s="584"/>
      <c r="IC41" s="584"/>
      <c r="ID41" s="584"/>
      <c r="IE41" s="584"/>
      <c r="IF41" s="584"/>
      <c r="IG41" s="584"/>
      <c r="IH41" s="584"/>
      <c r="II41" s="584"/>
      <c r="IJ41" s="584"/>
      <c r="IK41" s="584"/>
      <c r="IL41" s="584"/>
      <c r="IM41" s="584"/>
      <c r="IN41" s="584"/>
      <c r="IO41" s="584"/>
      <c r="IP41" s="584"/>
      <c r="IQ41" s="584"/>
      <c r="IR41" s="584"/>
      <c r="IS41" s="584"/>
      <c r="IT41" s="584"/>
      <c r="IU41" s="584"/>
      <c r="IV41" s="584"/>
    </row>
    <row r="42" spans="1:256" s="589" customFormat="1" ht="18" customHeight="1">
      <c r="A42" s="587"/>
      <c r="B42" s="588" t="s">
        <v>351</v>
      </c>
      <c r="C42" s="588"/>
      <c r="D42" s="588"/>
      <c r="E42" s="588"/>
      <c r="F42" s="588"/>
      <c r="G42" s="588"/>
      <c r="H42" s="588"/>
      <c r="I42" s="588"/>
      <c r="M42" s="590"/>
      <c r="N42" s="591"/>
    </row>
    <row r="43" spans="1:256" s="592" customFormat="1" ht="16.5" customHeight="1">
      <c r="A43" s="698" t="s">
        <v>663</v>
      </c>
      <c r="B43" s="699"/>
      <c r="C43" s="672"/>
      <c r="M43" s="593"/>
      <c r="N43" s="663"/>
    </row>
    <row r="44" spans="1:256" s="594" customFormat="1" ht="17.25" customHeight="1">
      <c r="B44" s="594" t="s">
        <v>180</v>
      </c>
      <c r="G44" s="594" t="s">
        <v>181</v>
      </c>
      <c r="M44" s="593"/>
      <c r="N44" s="663"/>
    </row>
    <row r="45" spans="1:256" s="594" customFormat="1" ht="9" customHeight="1">
      <c r="M45" s="593"/>
      <c r="N45" s="663"/>
    </row>
    <row r="46" spans="1:256" s="594" customFormat="1" ht="28.5" customHeight="1">
      <c r="B46" s="594" t="s">
        <v>182</v>
      </c>
      <c r="G46" s="594" t="s">
        <v>183</v>
      </c>
      <c r="M46" s="593"/>
      <c r="N46" s="663"/>
    </row>
    <row r="47" spans="1:256" s="594" customFormat="1" ht="15.75">
      <c r="A47" s="729" t="s">
        <v>645</v>
      </c>
      <c r="G47" s="730" t="s">
        <v>820</v>
      </c>
      <c r="M47" s="593"/>
      <c r="N47" s="663"/>
    </row>
    <row r="48" spans="1:256" s="594" customFormat="1" ht="6.75" customHeight="1">
      <c r="B48" s="697"/>
      <c r="F48" s="697"/>
      <c r="M48" s="593"/>
      <c r="N48" s="663"/>
    </row>
    <row r="49" spans="1:9" s="594" customFormat="1" ht="15.75">
      <c r="A49" s="671" t="s">
        <v>646</v>
      </c>
      <c r="B49" s="671"/>
      <c r="C49" s="671"/>
      <c r="D49" s="671"/>
      <c r="E49" s="595"/>
      <c r="F49" s="1324"/>
      <c r="G49" s="1324"/>
      <c r="H49" s="1324"/>
      <c r="I49" s="595"/>
    </row>
    <row r="50" spans="1:9" s="592" customFormat="1" ht="15.75">
      <c r="A50" s="594"/>
      <c r="B50" s="81" t="s">
        <v>665</v>
      </c>
    </row>
    <row r="51" spans="1:9" s="592" customFormat="1" ht="15.75">
      <c r="A51" s="594"/>
    </row>
    <row r="52" spans="1:9" s="594" customFormat="1" ht="15.75">
      <c r="B52" s="594" t="s">
        <v>184</v>
      </c>
    </row>
    <row r="53" spans="1:9" s="594" customFormat="1" ht="5.25" customHeight="1"/>
    <row r="54" spans="1:9" s="594" customFormat="1" ht="6" customHeight="1"/>
    <row r="55" spans="1:9" s="594" customFormat="1" ht="18" customHeight="1">
      <c r="B55" s="594" t="s">
        <v>185</v>
      </c>
    </row>
    <row r="56" spans="1:9" s="594" customFormat="1" ht="15" customHeight="1">
      <c r="A56" s="1323" t="s">
        <v>624</v>
      </c>
      <c r="B56" s="1323"/>
      <c r="C56" s="1323"/>
      <c r="F56" s="1325"/>
      <c r="G56" s="1325"/>
      <c r="H56" s="1325"/>
    </row>
  </sheetData>
  <mergeCells count="157">
    <mergeCell ref="P39:P41"/>
    <mergeCell ref="J39:J41"/>
    <mergeCell ref="K39:K41"/>
    <mergeCell ref="L39:L41"/>
    <mergeCell ref="M39:M41"/>
    <mergeCell ref="N39:N41"/>
    <mergeCell ref="O39:O41"/>
    <mergeCell ref="O36:O38"/>
    <mergeCell ref="P36:P38"/>
    <mergeCell ref="J36:J38"/>
    <mergeCell ref="K36:K38"/>
    <mergeCell ref="L36:L38"/>
    <mergeCell ref="M36:M38"/>
    <mergeCell ref="N36:N38"/>
    <mergeCell ref="A39:A41"/>
    <mergeCell ref="B39:B41"/>
    <mergeCell ref="C39:C41"/>
    <mergeCell ref="D39:D41"/>
    <mergeCell ref="E39:E41"/>
    <mergeCell ref="G39:G41"/>
    <mergeCell ref="H39:H41"/>
    <mergeCell ref="I39:I41"/>
    <mergeCell ref="I36:I38"/>
    <mergeCell ref="P33:P35"/>
    <mergeCell ref="A36:A38"/>
    <mergeCell ref="B36:B38"/>
    <mergeCell ref="C36:C38"/>
    <mergeCell ref="D36:D38"/>
    <mergeCell ref="E36:E38"/>
    <mergeCell ref="G36:G38"/>
    <mergeCell ref="H36:H38"/>
    <mergeCell ref="H33:H35"/>
    <mergeCell ref="I33:I35"/>
    <mergeCell ref="J33:J35"/>
    <mergeCell ref="K33:K35"/>
    <mergeCell ref="L33:L35"/>
    <mergeCell ref="M33:M35"/>
    <mergeCell ref="N29:N31"/>
    <mergeCell ref="O29:O31"/>
    <mergeCell ref="P29:P31"/>
    <mergeCell ref="B32:P32"/>
    <mergeCell ref="A33:A35"/>
    <mergeCell ref="B33:B35"/>
    <mergeCell ref="C33:C35"/>
    <mergeCell ref="D33:D35"/>
    <mergeCell ref="E33:E35"/>
    <mergeCell ref="G33:G35"/>
    <mergeCell ref="H29:H31"/>
    <mergeCell ref="I29:I31"/>
    <mergeCell ref="J29:J31"/>
    <mergeCell ref="K29:K31"/>
    <mergeCell ref="L29:L31"/>
    <mergeCell ref="M29:M31"/>
    <mergeCell ref="A29:A31"/>
    <mergeCell ref="B29:B31"/>
    <mergeCell ref="C29:C31"/>
    <mergeCell ref="D29:D31"/>
    <mergeCell ref="E29:E31"/>
    <mergeCell ref="G29:G31"/>
    <mergeCell ref="N33:N35"/>
    <mergeCell ref="O33:O35"/>
    <mergeCell ref="B26:B28"/>
    <mergeCell ref="I19:I21"/>
    <mergeCell ref="D26:D28"/>
    <mergeCell ref="E26:E28"/>
    <mergeCell ref="G26:G28"/>
    <mergeCell ref="H26:H28"/>
    <mergeCell ref="I26:I28"/>
    <mergeCell ref="J26:J28"/>
    <mergeCell ref="A23:A25"/>
    <mergeCell ref="B23:B25"/>
    <mergeCell ref="C23:C25"/>
    <mergeCell ref="I23:I25"/>
    <mergeCell ref="K26:K28"/>
    <mergeCell ref="P19:P21"/>
    <mergeCell ref="J19:J21"/>
    <mergeCell ref="K19:K21"/>
    <mergeCell ref="L19:L21"/>
    <mergeCell ref="M19:M21"/>
    <mergeCell ref="N19:N21"/>
    <mergeCell ref="O19:O21"/>
    <mergeCell ref="L26:L28"/>
    <mergeCell ref="M26:M28"/>
    <mergeCell ref="N26:N28"/>
    <mergeCell ref="O26:O28"/>
    <mergeCell ref="P26:P28"/>
    <mergeCell ref="P23:P25"/>
    <mergeCell ref="J23:J25"/>
    <mergeCell ref="K23:K25"/>
    <mergeCell ref="L23:L25"/>
    <mergeCell ref="M23:M25"/>
    <mergeCell ref="N23:N25"/>
    <mergeCell ref="O23:O25"/>
    <mergeCell ref="F1:I1"/>
    <mergeCell ref="A13:A15"/>
    <mergeCell ref="B13:B15"/>
    <mergeCell ref="C13:C15"/>
    <mergeCell ref="D13:D15"/>
    <mergeCell ref="E13:E15"/>
    <mergeCell ref="G13:G15"/>
    <mergeCell ref="G16:G18"/>
    <mergeCell ref="H16:H18"/>
    <mergeCell ref="B12:P12"/>
    <mergeCell ref="M1:P1"/>
    <mergeCell ref="A4:P4"/>
    <mergeCell ref="A5:P5"/>
    <mergeCell ref="A7:P7"/>
    <mergeCell ref="A9:A10"/>
    <mergeCell ref="B9:B10"/>
    <mergeCell ref="O13:O15"/>
    <mergeCell ref="O16:O18"/>
    <mergeCell ref="H13:H15"/>
    <mergeCell ref="I13:I15"/>
    <mergeCell ref="C9:C10"/>
    <mergeCell ref="D9:D10"/>
    <mergeCell ref="E9:E10"/>
    <mergeCell ref="F9:F10"/>
    <mergeCell ref="G9:G10"/>
    <mergeCell ref="F49:H49"/>
    <mergeCell ref="A56:C56"/>
    <mergeCell ref="F56:H56"/>
    <mergeCell ref="H9:H10"/>
    <mergeCell ref="A16:A18"/>
    <mergeCell ref="B16:B18"/>
    <mergeCell ref="C16:C18"/>
    <mergeCell ref="D16:D18"/>
    <mergeCell ref="E16:E18"/>
    <mergeCell ref="A19:A21"/>
    <mergeCell ref="B19:B21"/>
    <mergeCell ref="C19:C21"/>
    <mergeCell ref="D19:D21"/>
    <mergeCell ref="E19:E21"/>
    <mergeCell ref="G19:G21"/>
    <mergeCell ref="H19:H21"/>
    <mergeCell ref="D23:D25"/>
    <mergeCell ref="E23:E25"/>
    <mergeCell ref="G23:G25"/>
    <mergeCell ref="H23:H25"/>
    <mergeCell ref="A26:A28"/>
    <mergeCell ref="C26:C28"/>
    <mergeCell ref="B22:P22"/>
    <mergeCell ref="I9:I10"/>
    <mergeCell ref="J9:J10"/>
    <mergeCell ref="P16:P18"/>
    <mergeCell ref="J16:J18"/>
    <mergeCell ref="K16:K18"/>
    <mergeCell ref="L16:L18"/>
    <mergeCell ref="M16:M18"/>
    <mergeCell ref="N16:N18"/>
    <mergeCell ref="P13:P15"/>
    <mergeCell ref="J13:J15"/>
    <mergeCell ref="K13:K15"/>
    <mergeCell ref="L13:L15"/>
    <mergeCell ref="M13:M15"/>
    <mergeCell ref="I16:I18"/>
    <mergeCell ref="K9:P9"/>
    <mergeCell ref="N13:N15"/>
  </mergeCells>
  <printOptions horizontalCentered="1"/>
  <pageMargins left="0.70866141732283472" right="0.70866141732283472"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65"/>
  <sheetViews>
    <sheetView view="pageBreakPreview" topLeftCell="A19" zoomScaleNormal="100" zoomScaleSheetLayoutView="100" workbookViewId="0">
      <selection activeCell="F49" sqref="F49"/>
    </sheetView>
  </sheetViews>
  <sheetFormatPr defaultRowHeight="12.75"/>
  <cols>
    <col min="1" max="1" width="4.5703125" style="175" customWidth="1"/>
    <col min="2" max="2" width="37" style="176" customWidth="1"/>
    <col min="3" max="3" width="13.5703125" style="76" hidden="1" customWidth="1"/>
    <col min="4" max="4" width="13" style="76" customWidth="1"/>
    <col min="5" max="5" width="14" style="76" customWidth="1"/>
    <col min="6" max="6" width="13.7109375" style="76" customWidth="1"/>
    <col min="7" max="7" width="10.7109375" style="76" customWidth="1"/>
    <col min="8" max="256" width="9.140625" style="76"/>
    <col min="257" max="257" width="4.5703125" style="76" customWidth="1"/>
    <col min="258" max="258" width="37" style="76" customWidth="1"/>
    <col min="259" max="259" width="13.5703125" style="76" customWidth="1"/>
    <col min="260" max="260" width="13" style="76" customWidth="1"/>
    <col min="261" max="261" width="14" style="76" customWidth="1"/>
    <col min="262" max="262" width="13.7109375" style="76" customWidth="1"/>
    <col min="263" max="263" width="10.7109375" style="76" customWidth="1"/>
    <col min="264" max="512" width="9.140625" style="76"/>
    <col min="513" max="513" width="4.5703125" style="76" customWidth="1"/>
    <col min="514" max="514" width="37" style="76" customWidth="1"/>
    <col min="515" max="515" width="13.5703125" style="76" customWidth="1"/>
    <col min="516" max="516" width="13" style="76" customWidth="1"/>
    <col min="517" max="517" width="14" style="76" customWidth="1"/>
    <col min="518" max="518" width="13.7109375" style="76" customWidth="1"/>
    <col min="519" max="519" width="10.7109375" style="76" customWidth="1"/>
    <col min="520" max="768" width="9.140625" style="76"/>
    <col min="769" max="769" width="4.5703125" style="76" customWidth="1"/>
    <col min="770" max="770" width="37" style="76" customWidth="1"/>
    <col min="771" max="771" width="13.5703125" style="76" customWidth="1"/>
    <col min="772" max="772" width="13" style="76" customWidth="1"/>
    <col min="773" max="773" width="14" style="76" customWidth="1"/>
    <col min="774" max="774" width="13.7109375" style="76" customWidth="1"/>
    <col min="775" max="775" width="10.7109375" style="76" customWidth="1"/>
    <col min="776" max="1024" width="9.140625" style="76"/>
    <col min="1025" max="1025" width="4.5703125" style="76" customWidth="1"/>
    <col min="1026" max="1026" width="37" style="76" customWidth="1"/>
    <col min="1027" max="1027" width="13.5703125" style="76" customWidth="1"/>
    <col min="1028" max="1028" width="13" style="76" customWidth="1"/>
    <col min="1029" max="1029" width="14" style="76" customWidth="1"/>
    <col min="1030" max="1030" width="13.7109375" style="76" customWidth="1"/>
    <col min="1031" max="1031" width="10.7109375" style="76" customWidth="1"/>
    <col min="1032" max="1280" width="9.140625" style="76"/>
    <col min="1281" max="1281" width="4.5703125" style="76" customWidth="1"/>
    <col min="1282" max="1282" width="37" style="76" customWidth="1"/>
    <col min="1283" max="1283" width="13.5703125" style="76" customWidth="1"/>
    <col min="1284" max="1284" width="13" style="76" customWidth="1"/>
    <col min="1285" max="1285" width="14" style="76" customWidth="1"/>
    <col min="1286" max="1286" width="13.7109375" style="76" customWidth="1"/>
    <col min="1287" max="1287" width="10.7109375" style="76" customWidth="1"/>
    <col min="1288" max="1536" width="9.140625" style="76"/>
    <col min="1537" max="1537" width="4.5703125" style="76" customWidth="1"/>
    <col min="1538" max="1538" width="37" style="76" customWidth="1"/>
    <col min="1539" max="1539" width="13.5703125" style="76" customWidth="1"/>
    <col min="1540" max="1540" width="13" style="76" customWidth="1"/>
    <col min="1541" max="1541" width="14" style="76" customWidth="1"/>
    <col min="1542" max="1542" width="13.7109375" style="76" customWidth="1"/>
    <col min="1543" max="1543" width="10.7109375" style="76" customWidth="1"/>
    <col min="1544" max="1792" width="9.140625" style="76"/>
    <col min="1793" max="1793" width="4.5703125" style="76" customWidth="1"/>
    <col min="1794" max="1794" width="37" style="76" customWidth="1"/>
    <col min="1795" max="1795" width="13.5703125" style="76" customWidth="1"/>
    <col min="1796" max="1796" width="13" style="76" customWidth="1"/>
    <col min="1797" max="1797" width="14" style="76" customWidth="1"/>
    <col min="1798" max="1798" width="13.7109375" style="76" customWidth="1"/>
    <col min="1799" max="1799" width="10.7109375" style="76" customWidth="1"/>
    <col min="1800" max="2048" width="9.140625" style="76"/>
    <col min="2049" max="2049" width="4.5703125" style="76" customWidth="1"/>
    <col min="2050" max="2050" width="37" style="76" customWidth="1"/>
    <col min="2051" max="2051" width="13.5703125" style="76" customWidth="1"/>
    <col min="2052" max="2052" width="13" style="76" customWidth="1"/>
    <col min="2053" max="2053" width="14" style="76" customWidth="1"/>
    <col min="2054" max="2054" width="13.7109375" style="76" customWidth="1"/>
    <col min="2055" max="2055" width="10.7109375" style="76" customWidth="1"/>
    <col min="2056" max="2304" width="9.140625" style="76"/>
    <col min="2305" max="2305" width="4.5703125" style="76" customWidth="1"/>
    <col min="2306" max="2306" width="37" style="76" customWidth="1"/>
    <col min="2307" max="2307" width="13.5703125" style="76" customWidth="1"/>
    <col min="2308" max="2308" width="13" style="76" customWidth="1"/>
    <col min="2309" max="2309" width="14" style="76" customWidth="1"/>
    <col min="2310" max="2310" width="13.7109375" style="76" customWidth="1"/>
    <col min="2311" max="2311" width="10.7109375" style="76" customWidth="1"/>
    <col min="2312" max="2560" width="9.140625" style="76"/>
    <col min="2561" max="2561" width="4.5703125" style="76" customWidth="1"/>
    <col min="2562" max="2562" width="37" style="76" customWidth="1"/>
    <col min="2563" max="2563" width="13.5703125" style="76" customWidth="1"/>
    <col min="2564" max="2564" width="13" style="76" customWidth="1"/>
    <col min="2565" max="2565" width="14" style="76" customWidth="1"/>
    <col min="2566" max="2566" width="13.7109375" style="76" customWidth="1"/>
    <col min="2567" max="2567" width="10.7109375" style="76" customWidth="1"/>
    <col min="2568" max="2816" width="9.140625" style="76"/>
    <col min="2817" max="2817" width="4.5703125" style="76" customWidth="1"/>
    <col min="2818" max="2818" width="37" style="76" customWidth="1"/>
    <col min="2819" max="2819" width="13.5703125" style="76" customWidth="1"/>
    <col min="2820" max="2820" width="13" style="76" customWidth="1"/>
    <col min="2821" max="2821" width="14" style="76" customWidth="1"/>
    <col min="2822" max="2822" width="13.7109375" style="76" customWidth="1"/>
    <col min="2823" max="2823" width="10.7109375" style="76" customWidth="1"/>
    <col min="2824" max="3072" width="9.140625" style="76"/>
    <col min="3073" max="3073" width="4.5703125" style="76" customWidth="1"/>
    <col min="3074" max="3074" width="37" style="76" customWidth="1"/>
    <col min="3075" max="3075" width="13.5703125" style="76" customWidth="1"/>
    <col min="3076" max="3076" width="13" style="76" customWidth="1"/>
    <col min="3077" max="3077" width="14" style="76" customWidth="1"/>
    <col min="3078" max="3078" width="13.7109375" style="76" customWidth="1"/>
    <col min="3079" max="3079" width="10.7109375" style="76" customWidth="1"/>
    <col min="3080" max="3328" width="9.140625" style="76"/>
    <col min="3329" max="3329" width="4.5703125" style="76" customWidth="1"/>
    <col min="3330" max="3330" width="37" style="76" customWidth="1"/>
    <col min="3331" max="3331" width="13.5703125" style="76" customWidth="1"/>
    <col min="3332" max="3332" width="13" style="76" customWidth="1"/>
    <col min="3333" max="3333" width="14" style="76" customWidth="1"/>
    <col min="3334" max="3334" width="13.7109375" style="76" customWidth="1"/>
    <col min="3335" max="3335" width="10.7109375" style="76" customWidth="1"/>
    <col min="3336" max="3584" width="9.140625" style="76"/>
    <col min="3585" max="3585" width="4.5703125" style="76" customWidth="1"/>
    <col min="3586" max="3586" width="37" style="76" customWidth="1"/>
    <col min="3587" max="3587" width="13.5703125" style="76" customWidth="1"/>
    <col min="3588" max="3588" width="13" style="76" customWidth="1"/>
    <col min="3589" max="3589" width="14" style="76" customWidth="1"/>
    <col min="3590" max="3590" width="13.7109375" style="76" customWidth="1"/>
    <col min="3591" max="3591" width="10.7109375" style="76" customWidth="1"/>
    <col min="3592" max="3840" width="9.140625" style="76"/>
    <col min="3841" max="3841" width="4.5703125" style="76" customWidth="1"/>
    <col min="3842" max="3842" width="37" style="76" customWidth="1"/>
    <col min="3843" max="3843" width="13.5703125" style="76" customWidth="1"/>
    <col min="3844" max="3844" width="13" style="76" customWidth="1"/>
    <col min="3845" max="3845" width="14" style="76" customWidth="1"/>
    <col min="3846" max="3846" width="13.7109375" style="76" customWidth="1"/>
    <col min="3847" max="3847" width="10.7109375" style="76" customWidth="1"/>
    <col min="3848" max="4096" width="9.140625" style="76"/>
    <col min="4097" max="4097" width="4.5703125" style="76" customWidth="1"/>
    <col min="4098" max="4098" width="37" style="76" customWidth="1"/>
    <col min="4099" max="4099" width="13.5703125" style="76" customWidth="1"/>
    <col min="4100" max="4100" width="13" style="76" customWidth="1"/>
    <col min="4101" max="4101" width="14" style="76" customWidth="1"/>
    <col min="4102" max="4102" width="13.7109375" style="76" customWidth="1"/>
    <col min="4103" max="4103" width="10.7109375" style="76" customWidth="1"/>
    <col min="4104" max="4352" width="9.140625" style="76"/>
    <col min="4353" max="4353" width="4.5703125" style="76" customWidth="1"/>
    <col min="4354" max="4354" width="37" style="76" customWidth="1"/>
    <col min="4355" max="4355" width="13.5703125" style="76" customWidth="1"/>
    <col min="4356" max="4356" width="13" style="76" customWidth="1"/>
    <col min="4357" max="4357" width="14" style="76" customWidth="1"/>
    <col min="4358" max="4358" width="13.7109375" style="76" customWidth="1"/>
    <col min="4359" max="4359" width="10.7109375" style="76" customWidth="1"/>
    <col min="4360" max="4608" width="9.140625" style="76"/>
    <col min="4609" max="4609" width="4.5703125" style="76" customWidth="1"/>
    <col min="4610" max="4610" width="37" style="76" customWidth="1"/>
    <col min="4611" max="4611" width="13.5703125" style="76" customWidth="1"/>
    <col min="4612" max="4612" width="13" style="76" customWidth="1"/>
    <col min="4613" max="4613" width="14" style="76" customWidth="1"/>
    <col min="4614" max="4614" width="13.7109375" style="76" customWidth="1"/>
    <col min="4615" max="4615" width="10.7109375" style="76" customWidth="1"/>
    <col min="4616" max="4864" width="9.140625" style="76"/>
    <col min="4865" max="4865" width="4.5703125" style="76" customWidth="1"/>
    <col min="4866" max="4866" width="37" style="76" customWidth="1"/>
    <col min="4867" max="4867" width="13.5703125" style="76" customWidth="1"/>
    <col min="4868" max="4868" width="13" style="76" customWidth="1"/>
    <col min="4869" max="4869" width="14" style="76" customWidth="1"/>
    <col min="4870" max="4870" width="13.7109375" style="76" customWidth="1"/>
    <col min="4871" max="4871" width="10.7109375" style="76" customWidth="1"/>
    <col min="4872" max="5120" width="9.140625" style="76"/>
    <col min="5121" max="5121" width="4.5703125" style="76" customWidth="1"/>
    <col min="5122" max="5122" width="37" style="76" customWidth="1"/>
    <col min="5123" max="5123" width="13.5703125" style="76" customWidth="1"/>
    <col min="5124" max="5124" width="13" style="76" customWidth="1"/>
    <col min="5125" max="5125" width="14" style="76" customWidth="1"/>
    <col min="5126" max="5126" width="13.7109375" style="76" customWidth="1"/>
    <col min="5127" max="5127" width="10.7109375" style="76" customWidth="1"/>
    <col min="5128" max="5376" width="9.140625" style="76"/>
    <col min="5377" max="5377" width="4.5703125" style="76" customWidth="1"/>
    <col min="5378" max="5378" width="37" style="76" customWidth="1"/>
    <col min="5379" max="5379" width="13.5703125" style="76" customWidth="1"/>
    <col min="5380" max="5380" width="13" style="76" customWidth="1"/>
    <col min="5381" max="5381" width="14" style="76" customWidth="1"/>
    <col min="5382" max="5382" width="13.7109375" style="76" customWidth="1"/>
    <col min="5383" max="5383" width="10.7109375" style="76" customWidth="1"/>
    <col min="5384" max="5632" width="9.140625" style="76"/>
    <col min="5633" max="5633" width="4.5703125" style="76" customWidth="1"/>
    <col min="5634" max="5634" width="37" style="76" customWidth="1"/>
    <col min="5635" max="5635" width="13.5703125" style="76" customWidth="1"/>
    <col min="5636" max="5636" width="13" style="76" customWidth="1"/>
    <col min="5637" max="5637" width="14" style="76" customWidth="1"/>
    <col min="5638" max="5638" width="13.7109375" style="76" customWidth="1"/>
    <col min="5639" max="5639" width="10.7109375" style="76" customWidth="1"/>
    <col min="5640" max="5888" width="9.140625" style="76"/>
    <col min="5889" max="5889" width="4.5703125" style="76" customWidth="1"/>
    <col min="5890" max="5890" width="37" style="76" customWidth="1"/>
    <col min="5891" max="5891" width="13.5703125" style="76" customWidth="1"/>
    <col min="5892" max="5892" width="13" style="76" customWidth="1"/>
    <col min="5893" max="5893" width="14" style="76" customWidth="1"/>
    <col min="5894" max="5894" width="13.7109375" style="76" customWidth="1"/>
    <col min="5895" max="5895" width="10.7109375" style="76" customWidth="1"/>
    <col min="5896" max="6144" width="9.140625" style="76"/>
    <col min="6145" max="6145" width="4.5703125" style="76" customWidth="1"/>
    <col min="6146" max="6146" width="37" style="76" customWidth="1"/>
    <col min="6147" max="6147" width="13.5703125" style="76" customWidth="1"/>
    <col min="6148" max="6148" width="13" style="76" customWidth="1"/>
    <col min="6149" max="6149" width="14" style="76" customWidth="1"/>
    <col min="6150" max="6150" width="13.7109375" style="76" customWidth="1"/>
    <col min="6151" max="6151" width="10.7109375" style="76" customWidth="1"/>
    <col min="6152" max="6400" width="9.140625" style="76"/>
    <col min="6401" max="6401" width="4.5703125" style="76" customWidth="1"/>
    <col min="6402" max="6402" width="37" style="76" customWidth="1"/>
    <col min="6403" max="6403" width="13.5703125" style="76" customWidth="1"/>
    <col min="6404" max="6404" width="13" style="76" customWidth="1"/>
    <col min="6405" max="6405" width="14" style="76" customWidth="1"/>
    <col min="6406" max="6406" width="13.7109375" style="76" customWidth="1"/>
    <col min="6407" max="6407" width="10.7109375" style="76" customWidth="1"/>
    <col min="6408" max="6656" width="9.140625" style="76"/>
    <col min="6657" max="6657" width="4.5703125" style="76" customWidth="1"/>
    <col min="6658" max="6658" width="37" style="76" customWidth="1"/>
    <col min="6659" max="6659" width="13.5703125" style="76" customWidth="1"/>
    <col min="6660" max="6660" width="13" style="76" customWidth="1"/>
    <col min="6661" max="6661" width="14" style="76" customWidth="1"/>
    <col min="6662" max="6662" width="13.7109375" style="76" customWidth="1"/>
    <col min="6663" max="6663" width="10.7109375" style="76" customWidth="1"/>
    <col min="6664" max="6912" width="9.140625" style="76"/>
    <col min="6913" max="6913" width="4.5703125" style="76" customWidth="1"/>
    <col min="6914" max="6914" width="37" style="76" customWidth="1"/>
    <col min="6915" max="6915" width="13.5703125" style="76" customWidth="1"/>
    <col min="6916" max="6916" width="13" style="76" customWidth="1"/>
    <col min="6917" max="6917" width="14" style="76" customWidth="1"/>
    <col min="6918" max="6918" width="13.7109375" style="76" customWidth="1"/>
    <col min="6919" max="6919" width="10.7109375" style="76" customWidth="1"/>
    <col min="6920" max="7168" width="9.140625" style="76"/>
    <col min="7169" max="7169" width="4.5703125" style="76" customWidth="1"/>
    <col min="7170" max="7170" width="37" style="76" customWidth="1"/>
    <col min="7171" max="7171" width="13.5703125" style="76" customWidth="1"/>
    <col min="7172" max="7172" width="13" style="76" customWidth="1"/>
    <col min="7173" max="7173" width="14" style="76" customWidth="1"/>
    <col min="7174" max="7174" width="13.7109375" style="76" customWidth="1"/>
    <col min="7175" max="7175" width="10.7109375" style="76" customWidth="1"/>
    <col min="7176" max="7424" width="9.140625" style="76"/>
    <col min="7425" max="7425" width="4.5703125" style="76" customWidth="1"/>
    <col min="7426" max="7426" width="37" style="76" customWidth="1"/>
    <col min="7427" max="7427" width="13.5703125" style="76" customWidth="1"/>
    <col min="7428" max="7428" width="13" style="76" customWidth="1"/>
    <col min="7429" max="7429" width="14" style="76" customWidth="1"/>
    <col min="7430" max="7430" width="13.7109375" style="76" customWidth="1"/>
    <col min="7431" max="7431" width="10.7109375" style="76" customWidth="1"/>
    <col min="7432" max="7680" width="9.140625" style="76"/>
    <col min="7681" max="7681" width="4.5703125" style="76" customWidth="1"/>
    <col min="7682" max="7682" width="37" style="76" customWidth="1"/>
    <col min="7683" max="7683" width="13.5703125" style="76" customWidth="1"/>
    <col min="7684" max="7684" width="13" style="76" customWidth="1"/>
    <col min="7685" max="7685" width="14" style="76" customWidth="1"/>
    <col min="7686" max="7686" width="13.7109375" style="76" customWidth="1"/>
    <col min="7687" max="7687" width="10.7109375" style="76" customWidth="1"/>
    <col min="7688" max="7936" width="9.140625" style="76"/>
    <col min="7937" max="7937" width="4.5703125" style="76" customWidth="1"/>
    <col min="7938" max="7938" width="37" style="76" customWidth="1"/>
    <col min="7939" max="7939" width="13.5703125" style="76" customWidth="1"/>
    <col min="7940" max="7940" width="13" style="76" customWidth="1"/>
    <col min="7941" max="7941" width="14" style="76" customWidth="1"/>
    <col min="7942" max="7942" width="13.7109375" style="76" customWidth="1"/>
    <col min="7943" max="7943" width="10.7109375" style="76" customWidth="1"/>
    <col min="7944" max="8192" width="9.140625" style="76"/>
    <col min="8193" max="8193" width="4.5703125" style="76" customWidth="1"/>
    <col min="8194" max="8194" width="37" style="76" customWidth="1"/>
    <col min="8195" max="8195" width="13.5703125" style="76" customWidth="1"/>
    <col min="8196" max="8196" width="13" style="76" customWidth="1"/>
    <col min="8197" max="8197" width="14" style="76" customWidth="1"/>
    <col min="8198" max="8198" width="13.7109375" style="76" customWidth="1"/>
    <col min="8199" max="8199" width="10.7109375" style="76" customWidth="1"/>
    <col min="8200" max="8448" width="9.140625" style="76"/>
    <col min="8449" max="8449" width="4.5703125" style="76" customWidth="1"/>
    <col min="8450" max="8450" width="37" style="76" customWidth="1"/>
    <col min="8451" max="8451" width="13.5703125" style="76" customWidth="1"/>
    <col min="8452" max="8452" width="13" style="76" customWidth="1"/>
    <col min="8453" max="8453" width="14" style="76" customWidth="1"/>
    <col min="8454" max="8454" width="13.7109375" style="76" customWidth="1"/>
    <col min="8455" max="8455" width="10.7109375" style="76" customWidth="1"/>
    <col min="8456" max="8704" width="9.140625" style="76"/>
    <col min="8705" max="8705" width="4.5703125" style="76" customWidth="1"/>
    <col min="8706" max="8706" width="37" style="76" customWidth="1"/>
    <col min="8707" max="8707" width="13.5703125" style="76" customWidth="1"/>
    <col min="8708" max="8708" width="13" style="76" customWidth="1"/>
    <col min="8709" max="8709" width="14" style="76" customWidth="1"/>
    <col min="8710" max="8710" width="13.7109375" style="76" customWidth="1"/>
    <col min="8711" max="8711" width="10.7109375" style="76" customWidth="1"/>
    <col min="8712" max="8960" width="9.140625" style="76"/>
    <col min="8961" max="8961" width="4.5703125" style="76" customWidth="1"/>
    <col min="8962" max="8962" width="37" style="76" customWidth="1"/>
    <col min="8963" max="8963" width="13.5703125" style="76" customWidth="1"/>
    <col min="8964" max="8964" width="13" style="76" customWidth="1"/>
    <col min="8965" max="8965" width="14" style="76" customWidth="1"/>
    <col min="8966" max="8966" width="13.7109375" style="76" customWidth="1"/>
    <col min="8967" max="8967" width="10.7109375" style="76" customWidth="1"/>
    <col min="8968" max="9216" width="9.140625" style="76"/>
    <col min="9217" max="9217" width="4.5703125" style="76" customWidth="1"/>
    <col min="9218" max="9218" width="37" style="76" customWidth="1"/>
    <col min="9219" max="9219" width="13.5703125" style="76" customWidth="1"/>
    <col min="9220" max="9220" width="13" style="76" customWidth="1"/>
    <col min="9221" max="9221" width="14" style="76" customWidth="1"/>
    <col min="9222" max="9222" width="13.7109375" style="76" customWidth="1"/>
    <col min="9223" max="9223" width="10.7109375" style="76" customWidth="1"/>
    <col min="9224" max="9472" width="9.140625" style="76"/>
    <col min="9473" max="9473" width="4.5703125" style="76" customWidth="1"/>
    <col min="9474" max="9474" width="37" style="76" customWidth="1"/>
    <col min="9475" max="9475" width="13.5703125" style="76" customWidth="1"/>
    <col min="9476" max="9476" width="13" style="76" customWidth="1"/>
    <col min="9477" max="9477" width="14" style="76" customWidth="1"/>
    <col min="9478" max="9478" width="13.7109375" style="76" customWidth="1"/>
    <col min="9479" max="9479" width="10.7109375" style="76" customWidth="1"/>
    <col min="9480" max="9728" width="9.140625" style="76"/>
    <col min="9729" max="9729" width="4.5703125" style="76" customWidth="1"/>
    <col min="9730" max="9730" width="37" style="76" customWidth="1"/>
    <col min="9731" max="9731" width="13.5703125" style="76" customWidth="1"/>
    <col min="9732" max="9732" width="13" style="76" customWidth="1"/>
    <col min="9733" max="9733" width="14" style="76" customWidth="1"/>
    <col min="9734" max="9734" width="13.7109375" style="76" customWidth="1"/>
    <col min="9735" max="9735" width="10.7109375" style="76" customWidth="1"/>
    <col min="9736" max="9984" width="9.140625" style="76"/>
    <col min="9985" max="9985" width="4.5703125" style="76" customWidth="1"/>
    <col min="9986" max="9986" width="37" style="76" customWidth="1"/>
    <col min="9987" max="9987" width="13.5703125" style="76" customWidth="1"/>
    <col min="9988" max="9988" width="13" style="76" customWidth="1"/>
    <col min="9989" max="9989" width="14" style="76" customWidth="1"/>
    <col min="9990" max="9990" width="13.7109375" style="76" customWidth="1"/>
    <col min="9991" max="9991" width="10.7109375" style="76" customWidth="1"/>
    <col min="9992" max="10240" width="9.140625" style="76"/>
    <col min="10241" max="10241" width="4.5703125" style="76" customWidth="1"/>
    <col min="10242" max="10242" width="37" style="76" customWidth="1"/>
    <col min="10243" max="10243" width="13.5703125" style="76" customWidth="1"/>
    <col min="10244" max="10244" width="13" style="76" customWidth="1"/>
    <col min="10245" max="10245" width="14" style="76" customWidth="1"/>
    <col min="10246" max="10246" width="13.7109375" style="76" customWidth="1"/>
    <col min="10247" max="10247" width="10.7109375" style="76" customWidth="1"/>
    <col min="10248" max="10496" width="9.140625" style="76"/>
    <col min="10497" max="10497" width="4.5703125" style="76" customWidth="1"/>
    <col min="10498" max="10498" width="37" style="76" customWidth="1"/>
    <col min="10499" max="10499" width="13.5703125" style="76" customWidth="1"/>
    <col min="10500" max="10500" width="13" style="76" customWidth="1"/>
    <col min="10501" max="10501" width="14" style="76" customWidth="1"/>
    <col min="10502" max="10502" width="13.7109375" style="76" customWidth="1"/>
    <col min="10503" max="10503" width="10.7109375" style="76" customWidth="1"/>
    <col min="10504" max="10752" width="9.140625" style="76"/>
    <col min="10753" max="10753" width="4.5703125" style="76" customWidth="1"/>
    <col min="10754" max="10754" width="37" style="76" customWidth="1"/>
    <col min="10755" max="10755" width="13.5703125" style="76" customWidth="1"/>
    <col min="10756" max="10756" width="13" style="76" customWidth="1"/>
    <col min="10757" max="10757" width="14" style="76" customWidth="1"/>
    <col min="10758" max="10758" width="13.7109375" style="76" customWidth="1"/>
    <col min="10759" max="10759" width="10.7109375" style="76" customWidth="1"/>
    <col min="10760" max="11008" width="9.140625" style="76"/>
    <col min="11009" max="11009" width="4.5703125" style="76" customWidth="1"/>
    <col min="11010" max="11010" width="37" style="76" customWidth="1"/>
    <col min="11011" max="11011" width="13.5703125" style="76" customWidth="1"/>
    <col min="11012" max="11012" width="13" style="76" customWidth="1"/>
    <col min="11013" max="11013" width="14" style="76" customWidth="1"/>
    <col min="11014" max="11014" width="13.7109375" style="76" customWidth="1"/>
    <col min="11015" max="11015" width="10.7109375" style="76" customWidth="1"/>
    <col min="11016" max="11264" width="9.140625" style="76"/>
    <col min="11265" max="11265" width="4.5703125" style="76" customWidth="1"/>
    <col min="11266" max="11266" width="37" style="76" customWidth="1"/>
    <col min="11267" max="11267" width="13.5703125" style="76" customWidth="1"/>
    <col min="11268" max="11268" width="13" style="76" customWidth="1"/>
    <col min="11269" max="11269" width="14" style="76" customWidth="1"/>
    <col min="11270" max="11270" width="13.7109375" style="76" customWidth="1"/>
    <col min="11271" max="11271" width="10.7109375" style="76" customWidth="1"/>
    <col min="11272" max="11520" width="9.140625" style="76"/>
    <col min="11521" max="11521" width="4.5703125" style="76" customWidth="1"/>
    <col min="11522" max="11522" width="37" style="76" customWidth="1"/>
    <col min="11523" max="11523" width="13.5703125" style="76" customWidth="1"/>
    <col min="11524" max="11524" width="13" style="76" customWidth="1"/>
    <col min="11525" max="11525" width="14" style="76" customWidth="1"/>
    <col min="11526" max="11526" width="13.7109375" style="76" customWidth="1"/>
    <col min="11527" max="11527" width="10.7109375" style="76" customWidth="1"/>
    <col min="11528" max="11776" width="9.140625" style="76"/>
    <col min="11777" max="11777" width="4.5703125" style="76" customWidth="1"/>
    <col min="11778" max="11778" width="37" style="76" customWidth="1"/>
    <col min="11779" max="11779" width="13.5703125" style="76" customWidth="1"/>
    <col min="11780" max="11780" width="13" style="76" customWidth="1"/>
    <col min="11781" max="11781" width="14" style="76" customWidth="1"/>
    <col min="11782" max="11782" width="13.7109375" style="76" customWidth="1"/>
    <col min="11783" max="11783" width="10.7109375" style="76" customWidth="1"/>
    <col min="11784" max="12032" width="9.140625" style="76"/>
    <col min="12033" max="12033" width="4.5703125" style="76" customWidth="1"/>
    <col min="12034" max="12034" width="37" style="76" customWidth="1"/>
    <col min="12035" max="12035" width="13.5703125" style="76" customWidth="1"/>
    <col min="12036" max="12036" width="13" style="76" customWidth="1"/>
    <col min="12037" max="12037" width="14" style="76" customWidth="1"/>
    <col min="12038" max="12038" width="13.7109375" style="76" customWidth="1"/>
    <col min="12039" max="12039" width="10.7109375" style="76" customWidth="1"/>
    <col min="12040" max="12288" width="9.140625" style="76"/>
    <col min="12289" max="12289" width="4.5703125" style="76" customWidth="1"/>
    <col min="12290" max="12290" width="37" style="76" customWidth="1"/>
    <col min="12291" max="12291" width="13.5703125" style="76" customWidth="1"/>
    <col min="12292" max="12292" width="13" style="76" customWidth="1"/>
    <col min="12293" max="12293" width="14" style="76" customWidth="1"/>
    <col min="12294" max="12294" width="13.7109375" style="76" customWidth="1"/>
    <col min="12295" max="12295" width="10.7109375" style="76" customWidth="1"/>
    <col min="12296" max="12544" width="9.140625" style="76"/>
    <col min="12545" max="12545" width="4.5703125" style="76" customWidth="1"/>
    <col min="12546" max="12546" width="37" style="76" customWidth="1"/>
    <col min="12547" max="12547" width="13.5703125" style="76" customWidth="1"/>
    <col min="12548" max="12548" width="13" style="76" customWidth="1"/>
    <col min="12549" max="12549" width="14" style="76" customWidth="1"/>
    <col min="12550" max="12550" width="13.7109375" style="76" customWidth="1"/>
    <col min="12551" max="12551" width="10.7109375" style="76" customWidth="1"/>
    <col min="12552" max="12800" width="9.140625" style="76"/>
    <col min="12801" max="12801" width="4.5703125" style="76" customWidth="1"/>
    <col min="12802" max="12802" width="37" style="76" customWidth="1"/>
    <col min="12803" max="12803" width="13.5703125" style="76" customWidth="1"/>
    <col min="12804" max="12804" width="13" style="76" customWidth="1"/>
    <col min="12805" max="12805" width="14" style="76" customWidth="1"/>
    <col min="12806" max="12806" width="13.7109375" style="76" customWidth="1"/>
    <col min="12807" max="12807" width="10.7109375" style="76" customWidth="1"/>
    <col min="12808" max="13056" width="9.140625" style="76"/>
    <col min="13057" max="13057" width="4.5703125" style="76" customWidth="1"/>
    <col min="13058" max="13058" width="37" style="76" customWidth="1"/>
    <col min="13059" max="13059" width="13.5703125" style="76" customWidth="1"/>
    <col min="13060" max="13060" width="13" style="76" customWidth="1"/>
    <col min="13061" max="13061" width="14" style="76" customWidth="1"/>
    <col min="13062" max="13062" width="13.7109375" style="76" customWidth="1"/>
    <col min="13063" max="13063" width="10.7109375" style="76" customWidth="1"/>
    <col min="13064" max="13312" width="9.140625" style="76"/>
    <col min="13313" max="13313" width="4.5703125" style="76" customWidth="1"/>
    <col min="13314" max="13314" width="37" style="76" customWidth="1"/>
    <col min="13315" max="13315" width="13.5703125" style="76" customWidth="1"/>
    <col min="13316" max="13316" width="13" style="76" customWidth="1"/>
    <col min="13317" max="13317" width="14" style="76" customWidth="1"/>
    <col min="13318" max="13318" width="13.7109375" style="76" customWidth="1"/>
    <col min="13319" max="13319" width="10.7109375" style="76" customWidth="1"/>
    <col min="13320" max="13568" width="9.140625" style="76"/>
    <col min="13569" max="13569" width="4.5703125" style="76" customWidth="1"/>
    <col min="13570" max="13570" width="37" style="76" customWidth="1"/>
    <col min="13571" max="13571" width="13.5703125" style="76" customWidth="1"/>
    <col min="13572" max="13572" width="13" style="76" customWidth="1"/>
    <col min="13573" max="13573" width="14" style="76" customWidth="1"/>
    <col min="13574" max="13574" width="13.7109375" style="76" customWidth="1"/>
    <col min="13575" max="13575" width="10.7109375" style="76" customWidth="1"/>
    <col min="13576" max="13824" width="9.140625" style="76"/>
    <col min="13825" max="13825" width="4.5703125" style="76" customWidth="1"/>
    <col min="13826" max="13826" width="37" style="76" customWidth="1"/>
    <col min="13827" max="13827" width="13.5703125" style="76" customWidth="1"/>
    <col min="13828" max="13828" width="13" style="76" customWidth="1"/>
    <col min="13829" max="13829" width="14" style="76" customWidth="1"/>
    <col min="13830" max="13830" width="13.7109375" style="76" customWidth="1"/>
    <col min="13831" max="13831" width="10.7109375" style="76" customWidth="1"/>
    <col min="13832" max="14080" width="9.140625" style="76"/>
    <col min="14081" max="14081" width="4.5703125" style="76" customWidth="1"/>
    <col min="14082" max="14082" width="37" style="76" customWidth="1"/>
    <col min="14083" max="14083" width="13.5703125" style="76" customWidth="1"/>
    <col min="14084" max="14084" width="13" style="76" customWidth="1"/>
    <col min="14085" max="14085" width="14" style="76" customWidth="1"/>
    <col min="14086" max="14086" width="13.7109375" style="76" customWidth="1"/>
    <col min="14087" max="14087" width="10.7109375" style="76" customWidth="1"/>
    <col min="14088" max="14336" width="9.140625" style="76"/>
    <col min="14337" max="14337" width="4.5703125" style="76" customWidth="1"/>
    <col min="14338" max="14338" width="37" style="76" customWidth="1"/>
    <col min="14339" max="14339" width="13.5703125" style="76" customWidth="1"/>
    <col min="14340" max="14340" width="13" style="76" customWidth="1"/>
    <col min="14341" max="14341" width="14" style="76" customWidth="1"/>
    <col min="14342" max="14342" width="13.7109375" style="76" customWidth="1"/>
    <col min="14343" max="14343" width="10.7109375" style="76" customWidth="1"/>
    <col min="14344" max="14592" width="9.140625" style="76"/>
    <col min="14593" max="14593" width="4.5703125" style="76" customWidth="1"/>
    <col min="14594" max="14594" width="37" style="76" customWidth="1"/>
    <col min="14595" max="14595" width="13.5703125" style="76" customWidth="1"/>
    <col min="14596" max="14596" width="13" style="76" customWidth="1"/>
    <col min="14597" max="14597" width="14" style="76" customWidth="1"/>
    <col min="14598" max="14598" width="13.7109375" style="76" customWidth="1"/>
    <col min="14599" max="14599" width="10.7109375" style="76" customWidth="1"/>
    <col min="14600" max="14848" width="9.140625" style="76"/>
    <col min="14849" max="14849" width="4.5703125" style="76" customWidth="1"/>
    <col min="14850" max="14850" width="37" style="76" customWidth="1"/>
    <col min="14851" max="14851" width="13.5703125" style="76" customWidth="1"/>
    <col min="14852" max="14852" width="13" style="76" customWidth="1"/>
    <col min="14853" max="14853" width="14" style="76" customWidth="1"/>
    <col min="14854" max="14854" width="13.7109375" style="76" customWidth="1"/>
    <col min="14855" max="14855" width="10.7109375" style="76" customWidth="1"/>
    <col min="14856" max="15104" width="9.140625" style="76"/>
    <col min="15105" max="15105" width="4.5703125" style="76" customWidth="1"/>
    <col min="15106" max="15106" width="37" style="76" customWidth="1"/>
    <col min="15107" max="15107" width="13.5703125" style="76" customWidth="1"/>
    <col min="15108" max="15108" width="13" style="76" customWidth="1"/>
    <col min="15109" max="15109" width="14" style="76" customWidth="1"/>
    <col min="15110" max="15110" width="13.7109375" style="76" customWidth="1"/>
    <col min="15111" max="15111" width="10.7109375" style="76" customWidth="1"/>
    <col min="15112" max="15360" width="9.140625" style="76"/>
    <col min="15361" max="15361" width="4.5703125" style="76" customWidth="1"/>
    <col min="15362" max="15362" width="37" style="76" customWidth="1"/>
    <col min="15363" max="15363" width="13.5703125" style="76" customWidth="1"/>
    <col min="15364" max="15364" width="13" style="76" customWidth="1"/>
    <col min="15365" max="15365" width="14" style="76" customWidth="1"/>
    <col min="15366" max="15366" width="13.7109375" style="76" customWidth="1"/>
    <col min="15367" max="15367" width="10.7109375" style="76" customWidth="1"/>
    <col min="15368" max="15616" width="9.140625" style="76"/>
    <col min="15617" max="15617" width="4.5703125" style="76" customWidth="1"/>
    <col min="15618" max="15618" width="37" style="76" customWidth="1"/>
    <col min="15619" max="15619" width="13.5703125" style="76" customWidth="1"/>
    <col min="15620" max="15620" width="13" style="76" customWidth="1"/>
    <col min="15621" max="15621" width="14" style="76" customWidth="1"/>
    <col min="15622" max="15622" width="13.7109375" style="76" customWidth="1"/>
    <col min="15623" max="15623" width="10.7109375" style="76" customWidth="1"/>
    <col min="15624" max="15872" width="9.140625" style="76"/>
    <col min="15873" max="15873" width="4.5703125" style="76" customWidth="1"/>
    <col min="15874" max="15874" width="37" style="76" customWidth="1"/>
    <col min="15875" max="15875" width="13.5703125" style="76" customWidth="1"/>
    <col min="15876" max="15876" width="13" style="76" customWidth="1"/>
    <col min="15877" max="15877" width="14" style="76" customWidth="1"/>
    <col min="15878" max="15878" width="13.7109375" style="76" customWidth="1"/>
    <col min="15879" max="15879" width="10.7109375" style="76" customWidth="1"/>
    <col min="15880" max="16128" width="9.140625" style="76"/>
    <col min="16129" max="16129" width="4.5703125" style="76" customWidth="1"/>
    <col min="16130" max="16130" width="37" style="76" customWidth="1"/>
    <col min="16131" max="16131" width="13.5703125" style="76" customWidth="1"/>
    <col min="16132" max="16132" width="13" style="76" customWidth="1"/>
    <col min="16133" max="16133" width="14" style="76" customWidth="1"/>
    <col min="16134" max="16134" width="13.7109375" style="76" customWidth="1"/>
    <col min="16135" max="16135" width="10.7109375" style="76" customWidth="1"/>
    <col min="16136" max="16384" width="9.140625" style="76"/>
  </cols>
  <sheetData>
    <row r="1" spans="1:10" ht="21" customHeight="1">
      <c r="F1" s="1102" t="s">
        <v>186</v>
      </c>
      <c r="G1" s="1102"/>
    </row>
    <row r="2" spans="1:10" ht="6.75" customHeight="1"/>
    <row r="3" spans="1:10" s="151" customFormat="1" ht="48" customHeight="1">
      <c r="A3" s="1103" t="s">
        <v>187</v>
      </c>
      <c r="B3" s="1104"/>
      <c r="C3" s="1104"/>
      <c r="D3" s="1104"/>
      <c r="E3" s="1104"/>
      <c r="F3" s="1104"/>
      <c r="G3" s="1104"/>
    </row>
    <row r="5" spans="1:10" s="178" customFormat="1">
      <c r="A5" s="1105" t="s">
        <v>188</v>
      </c>
      <c r="B5" s="1106" t="s">
        <v>189</v>
      </c>
      <c r="C5" s="1107" t="s">
        <v>569</v>
      </c>
      <c r="D5" s="1107" t="s">
        <v>570</v>
      </c>
      <c r="E5" s="1107" t="s">
        <v>571</v>
      </c>
      <c r="F5" s="1107" t="s">
        <v>627</v>
      </c>
      <c r="G5" s="1107" t="s">
        <v>628</v>
      </c>
    </row>
    <row r="6" spans="1:10" s="178" customFormat="1">
      <c r="A6" s="1105"/>
      <c r="B6" s="1106"/>
      <c r="C6" s="1107"/>
      <c r="D6" s="1107"/>
      <c r="E6" s="1107"/>
      <c r="F6" s="1107"/>
      <c r="G6" s="1107"/>
    </row>
    <row r="7" spans="1:10" s="178" customFormat="1">
      <c r="A7" s="1105"/>
      <c r="B7" s="1106"/>
      <c r="C7" s="1107"/>
      <c r="D7" s="1107"/>
      <c r="E7" s="1107"/>
      <c r="F7" s="1107"/>
      <c r="G7" s="1107"/>
    </row>
    <row r="8" spans="1:10" s="182" customFormat="1" ht="11.25">
      <c r="A8" s="179">
        <v>1</v>
      </c>
      <c r="B8" s="180">
        <v>2</v>
      </c>
      <c r="C8" s="181">
        <v>3</v>
      </c>
      <c r="D8" s="181">
        <v>3</v>
      </c>
      <c r="E8" s="181">
        <v>4</v>
      </c>
      <c r="F8" s="181">
        <v>5</v>
      </c>
      <c r="G8" s="181">
        <v>6</v>
      </c>
    </row>
    <row r="9" spans="1:10" s="169" customFormat="1" ht="13.5" customHeight="1">
      <c r="A9" s="183" t="s">
        <v>190</v>
      </c>
      <c r="B9" s="184" t="s">
        <v>191</v>
      </c>
      <c r="C9" s="185"/>
      <c r="D9" s="185"/>
      <c r="E9" s="185"/>
      <c r="F9" s="185"/>
      <c r="G9" s="186"/>
      <c r="J9" s="187"/>
    </row>
    <row r="10" spans="1:10" ht="24.75" customHeight="1">
      <c r="A10" s="188" t="s">
        <v>83</v>
      </c>
      <c r="B10" s="189" t="s">
        <v>192</v>
      </c>
      <c r="C10" s="190"/>
      <c r="D10" s="190"/>
      <c r="E10" s="190"/>
      <c r="F10" s="190"/>
      <c r="G10" s="191" t="s">
        <v>166</v>
      </c>
    </row>
    <row r="11" spans="1:10" s="195" customFormat="1" ht="13.5" customHeight="1">
      <c r="A11" s="192" t="s">
        <v>98</v>
      </c>
      <c r="B11" s="176" t="s">
        <v>193</v>
      </c>
      <c r="C11" s="193">
        <f>C12+C17</f>
        <v>0</v>
      </c>
      <c r="D11" s="193">
        <f>D12+D17</f>
        <v>0</v>
      </c>
      <c r="E11" s="193">
        <f>E12+E17</f>
        <v>0</v>
      </c>
      <c r="F11" s="194">
        <f>F12+F17</f>
        <v>0</v>
      </c>
      <c r="G11" s="194" t="e">
        <f>F11/E11*100</f>
        <v>#DIV/0!</v>
      </c>
    </row>
    <row r="12" spans="1:10" s="178" customFormat="1" ht="13.5" customHeight="1">
      <c r="A12" s="196" t="s">
        <v>101</v>
      </c>
      <c r="B12" s="197" t="s">
        <v>194</v>
      </c>
      <c r="C12" s="198">
        <f>C13+C14+C15+C16</f>
        <v>0</v>
      </c>
      <c r="D12" s="198">
        <f>D13+D14+D15+D16</f>
        <v>0</v>
      </c>
      <c r="E12" s="198">
        <f>E13+E14+E15+E16</f>
        <v>0</v>
      </c>
      <c r="F12" s="199">
        <f>F13+F14+F15+F16</f>
        <v>0</v>
      </c>
      <c r="G12" s="194" t="e">
        <f t="shared" ref="G12:G26" si="0">F12/E12*100</f>
        <v>#DIV/0!</v>
      </c>
    </row>
    <row r="13" spans="1:10" ht="13.5" customHeight="1">
      <c r="A13" s="188"/>
      <c r="B13" s="176" t="s">
        <v>195</v>
      </c>
      <c r="C13" s="200"/>
      <c r="D13" s="200"/>
      <c r="E13" s="200"/>
      <c r="F13" s="201">
        <f>'T.1 - zał B'!M22</f>
        <v>0</v>
      </c>
      <c r="G13" s="194" t="e">
        <f t="shared" si="0"/>
        <v>#DIV/0!</v>
      </c>
    </row>
    <row r="14" spans="1:10" ht="13.5" customHeight="1">
      <c r="A14" s="188"/>
      <c r="B14" s="176" t="s">
        <v>196</v>
      </c>
      <c r="C14" s="200"/>
      <c r="D14" s="200"/>
      <c r="E14" s="200"/>
      <c r="F14" s="201">
        <f>'T.1 - zał B'!J45</f>
        <v>0</v>
      </c>
      <c r="G14" s="194" t="e">
        <f t="shared" si="0"/>
        <v>#DIV/0!</v>
      </c>
    </row>
    <row r="15" spans="1:10" ht="13.5" customHeight="1">
      <c r="A15" s="188"/>
      <c r="B15" s="176" t="s">
        <v>197</v>
      </c>
      <c r="C15" s="200"/>
      <c r="D15" s="200"/>
      <c r="E15" s="200"/>
      <c r="F15" s="201">
        <f>'T.1 - zał B'!G45</f>
        <v>0</v>
      </c>
      <c r="G15" s="194" t="e">
        <f t="shared" si="0"/>
        <v>#DIV/0!</v>
      </c>
    </row>
    <row r="16" spans="1:10" ht="13.5" customHeight="1">
      <c r="A16" s="188"/>
      <c r="B16" s="176" t="s">
        <v>198</v>
      </c>
      <c r="C16" s="200"/>
      <c r="D16" s="200"/>
      <c r="E16" s="200"/>
      <c r="F16" s="201">
        <f>'T.1 - zał B'!F45+'T.1 - zał B'!H45+'T.1 - zał B'!I45+'T.1 - zał B'!K45+'T.1 - zał B'!L45</f>
        <v>0</v>
      </c>
      <c r="G16" s="194" t="e">
        <f t="shared" si="0"/>
        <v>#DIV/0!</v>
      </c>
    </row>
    <row r="17" spans="1:7" ht="13.5" customHeight="1">
      <c r="A17" s="188" t="s">
        <v>129</v>
      </c>
      <c r="B17" s="176" t="s">
        <v>199</v>
      </c>
      <c r="C17" s="202">
        <f>C18+C19+C20+C21</f>
        <v>0</v>
      </c>
      <c r="D17" s="202">
        <f>D18+D19+D20+D21</f>
        <v>0</v>
      </c>
      <c r="E17" s="202">
        <f>E18+E19+E20+E21</f>
        <v>0</v>
      </c>
      <c r="F17" s="201">
        <f>F18+F19+F20+F21</f>
        <v>0</v>
      </c>
      <c r="G17" s="194" t="e">
        <f t="shared" si="0"/>
        <v>#DIV/0!</v>
      </c>
    </row>
    <row r="18" spans="1:7" ht="13.5" customHeight="1">
      <c r="A18" s="188"/>
      <c r="B18" s="176" t="s">
        <v>200</v>
      </c>
      <c r="C18" s="200"/>
      <c r="D18" s="200"/>
      <c r="E18" s="200"/>
      <c r="F18" s="201">
        <f>'T.1 - zał B'!N45</f>
        <v>0</v>
      </c>
      <c r="G18" s="194" t="e">
        <f t="shared" si="0"/>
        <v>#DIV/0!</v>
      </c>
    </row>
    <row r="19" spans="1:7" ht="13.5" customHeight="1">
      <c r="A19" s="188"/>
      <c r="B19" s="176" t="s">
        <v>201</v>
      </c>
      <c r="C19" s="200"/>
      <c r="D19" s="200"/>
      <c r="E19" s="200"/>
      <c r="F19" s="201">
        <f>'T.1 - zał B'!O45</f>
        <v>0</v>
      </c>
      <c r="G19" s="194" t="e">
        <f t="shared" si="0"/>
        <v>#DIV/0!</v>
      </c>
    </row>
    <row r="20" spans="1:7" ht="13.5" customHeight="1">
      <c r="A20" s="188"/>
      <c r="B20" s="176" t="s">
        <v>202</v>
      </c>
      <c r="C20" s="200"/>
      <c r="D20" s="200"/>
      <c r="E20" s="200"/>
      <c r="F20" s="200"/>
      <c r="G20" s="194" t="e">
        <f t="shared" si="0"/>
        <v>#DIV/0!</v>
      </c>
    </row>
    <row r="21" spans="1:7" ht="13.5" customHeight="1">
      <c r="A21" s="188"/>
      <c r="B21" s="176" t="s">
        <v>203</v>
      </c>
      <c r="C21" s="200"/>
      <c r="D21" s="200"/>
      <c r="E21" s="200"/>
      <c r="F21" s="201">
        <f>'T.1 - zał B'!P45-'T.1 - zał A'!F20</f>
        <v>0</v>
      </c>
      <c r="G21" s="194" t="e">
        <f t="shared" si="0"/>
        <v>#DIV/0!</v>
      </c>
    </row>
    <row r="22" spans="1:7" ht="13.5" customHeight="1">
      <c r="A22" s="188" t="s">
        <v>164</v>
      </c>
      <c r="B22" s="176" t="s">
        <v>115</v>
      </c>
      <c r="C22" s="200"/>
      <c r="D22" s="200"/>
      <c r="E22" s="200"/>
      <c r="F22" s="201">
        <f>'T.1 - zał B'!F76</f>
        <v>0</v>
      </c>
      <c r="G22" s="194" t="e">
        <f t="shared" si="0"/>
        <v>#DIV/0!</v>
      </c>
    </row>
    <row r="23" spans="1:7" ht="13.5" customHeight="1">
      <c r="A23" s="188" t="s">
        <v>172</v>
      </c>
      <c r="B23" s="176" t="s">
        <v>204</v>
      </c>
      <c r="C23" s="200"/>
      <c r="D23" s="200"/>
      <c r="E23" s="200"/>
      <c r="F23" s="201">
        <f>'T.1 - zał B'!H87+'T.1 - zał B'!H90</f>
        <v>0</v>
      </c>
      <c r="G23" s="194" t="e">
        <f t="shared" si="0"/>
        <v>#DIV/0!</v>
      </c>
    </row>
    <row r="24" spans="1:7" ht="25.5">
      <c r="A24" s="188" t="s">
        <v>7</v>
      </c>
      <c r="B24" s="176" t="s">
        <v>205</v>
      </c>
      <c r="C24" s="200"/>
      <c r="D24" s="200"/>
      <c r="E24" s="200"/>
      <c r="F24" s="201">
        <f>'T.1 - zał B'!J87+'T.1 - zał B'!J90</f>
        <v>0</v>
      </c>
      <c r="G24" s="201" t="e">
        <f t="shared" si="0"/>
        <v>#DIV/0!</v>
      </c>
    </row>
    <row r="25" spans="1:7" ht="25.5">
      <c r="A25" s="188" t="s">
        <v>206</v>
      </c>
      <c r="B25" s="203" t="s">
        <v>207</v>
      </c>
      <c r="C25" s="204"/>
      <c r="D25" s="200"/>
      <c r="E25" s="205"/>
      <c r="F25" s="201">
        <f>'T.1 - zał B'!L87+'T.1 - zał B'!L90</f>
        <v>0</v>
      </c>
      <c r="G25" s="201" t="e">
        <f>F25/E25*100</f>
        <v>#DIV/0!</v>
      </c>
    </row>
    <row r="26" spans="1:7" ht="25.5">
      <c r="A26" s="188" t="s">
        <v>208</v>
      </c>
      <c r="B26" s="206" t="s">
        <v>130</v>
      </c>
      <c r="C26" s="200"/>
      <c r="D26" s="200"/>
      <c r="E26" s="200"/>
      <c r="F26" s="201">
        <f>'T.1 - zał B'!S76</f>
        <v>0</v>
      </c>
      <c r="G26" s="201" t="e">
        <f t="shared" si="0"/>
        <v>#DIV/0!</v>
      </c>
    </row>
    <row r="27" spans="1:7" s="209" customFormat="1" ht="15" customHeight="1">
      <c r="A27" s="177" t="s">
        <v>209</v>
      </c>
      <c r="B27" s="207" t="s">
        <v>210</v>
      </c>
      <c r="C27" s="208"/>
      <c r="D27" s="208"/>
      <c r="E27" s="208"/>
      <c r="F27" s="208"/>
      <c r="G27" s="177" t="s">
        <v>166</v>
      </c>
    </row>
    <row r="28" spans="1:7" s="209" customFormat="1" ht="15" customHeight="1">
      <c r="A28" s="177" t="s">
        <v>211</v>
      </c>
      <c r="B28" s="207" t="s">
        <v>212</v>
      </c>
      <c r="C28" s="208"/>
      <c r="D28" s="208"/>
      <c r="E28" s="208"/>
      <c r="F28" s="208"/>
      <c r="G28" s="177" t="s">
        <v>166</v>
      </c>
    </row>
    <row r="29" spans="1:7" s="151" customFormat="1" ht="13.5" customHeight="1">
      <c r="A29" s="183" t="s">
        <v>213</v>
      </c>
      <c r="B29" s="184" t="s">
        <v>214</v>
      </c>
      <c r="C29" s="210"/>
      <c r="D29" s="210"/>
      <c r="E29" s="210"/>
      <c r="F29" s="210"/>
      <c r="G29" s="211"/>
    </row>
    <row r="30" spans="1:7" ht="13.5" customHeight="1">
      <c r="A30" s="188" t="s">
        <v>83</v>
      </c>
      <c r="B30" s="189" t="s">
        <v>630</v>
      </c>
      <c r="C30" s="212"/>
      <c r="D30" s="213"/>
      <c r="E30" s="214"/>
      <c r="F30" s="212"/>
      <c r="G30" s="215" t="s">
        <v>166</v>
      </c>
    </row>
    <row r="31" spans="1:7" s="178" customFormat="1" ht="13.5" customHeight="1">
      <c r="A31" s="188" t="s">
        <v>86</v>
      </c>
      <c r="B31" s="216" t="s">
        <v>215</v>
      </c>
      <c r="C31" s="217"/>
      <c r="D31" s="218"/>
      <c r="E31" s="219"/>
      <c r="F31" s="217"/>
      <c r="G31" s="220" t="s">
        <v>166</v>
      </c>
    </row>
    <row r="32" spans="1:7" s="178" customFormat="1" ht="13.5" customHeight="1">
      <c r="A32" s="188" t="s">
        <v>88</v>
      </c>
      <c r="B32" s="216" t="s">
        <v>216</v>
      </c>
      <c r="C32" s="217"/>
      <c r="D32" s="218"/>
      <c r="E32" s="219"/>
      <c r="F32" s="217"/>
      <c r="G32" s="220" t="s">
        <v>166</v>
      </c>
    </row>
    <row r="33" spans="1:7" ht="13.5" customHeight="1">
      <c r="A33" s="188" t="s">
        <v>98</v>
      </c>
      <c r="B33" s="176" t="s">
        <v>193</v>
      </c>
      <c r="C33" s="193">
        <f>C34+C42</f>
        <v>0</v>
      </c>
      <c r="D33" s="193">
        <f>D34+D42</f>
        <v>0</v>
      </c>
      <c r="E33" s="193">
        <f>E34+E42</f>
        <v>0</v>
      </c>
      <c r="F33" s="194">
        <f>F34+F42</f>
        <v>0</v>
      </c>
      <c r="G33" s="194" t="e">
        <f>F33/E33*100</f>
        <v>#DIV/0!</v>
      </c>
    </row>
    <row r="34" spans="1:7" ht="13.5" customHeight="1">
      <c r="A34" s="188" t="s">
        <v>101</v>
      </c>
      <c r="B34" s="197" t="s">
        <v>194</v>
      </c>
      <c r="C34" s="199">
        <f>C35+C37+C41+C36+C38+C39+C40</f>
        <v>0</v>
      </c>
      <c r="D34" s="199">
        <f>D35+D37+D41+D36+D38+D39+D40</f>
        <v>0</v>
      </c>
      <c r="E34" s="199">
        <f>E35+E37+E41+E36+E38+E39+E40</f>
        <v>0</v>
      </c>
      <c r="F34" s="199">
        <f>F35+F37+F41+F36+F38+F39+F40</f>
        <v>0</v>
      </c>
      <c r="G34" s="194" t="e">
        <f t="shared" ref="G34:G50" si="1">F34/E34*100</f>
        <v>#DIV/0!</v>
      </c>
    </row>
    <row r="35" spans="1:7" ht="13.5" customHeight="1">
      <c r="A35" s="188"/>
      <c r="B35" s="176" t="s">
        <v>195</v>
      </c>
      <c r="C35" s="200"/>
      <c r="D35" s="200"/>
      <c r="E35" s="200"/>
      <c r="F35" s="201">
        <f>'T.1 - zał B'!F69</f>
        <v>0</v>
      </c>
      <c r="G35" s="194" t="e">
        <f t="shared" si="1"/>
        <v>#DIV/0!</v>
      </c>
    </row>
    <row r="36" spans="1:7" ht="13.5" customHeight="1">
      <c r="A36" s="188"/>
      <c r="B36" s="176" t="s">
        <v>217</v>
      </c>
      <c r="C36" s="200"/>
      <c r="D36" s="200"/>
      <c r="E36" s="200"/>
      <c r="F36" s="201">
        <f>'T.1 - zał B'!G69</f>
        <v>0</v>
      </c>
      <c r="G36" s="194" t="e">
        <f>F36/E36*100</f>
        <v>#DIV/0!</v>
      </c>
    </row>
    <row r="37" spans="1:7" ht="13.5" customHeight="1">
      <c r="A37" s="188"/>
      <c r="B37" s="176" t="s">
        <v>196</v>
      </c>
      <c r="C37" s="200"/>
      <c r="D37" s="200"/>
      <c r="E37" s="200"/>
      <c r="F37" s="201">
        <f>'T.1 - zał B'!H69</f>
        <v>0</v>
      </c>
      <c r="G37" s="194" t="e">
        <f t="shared" si="1"/>
        <v>#DIV/0!</v>
      </c>
    </row>
    <row r="38" spans="1:7" ht="13.5" customHeight="1">
      <c r="A38" s="188"/>
      <c r="B38" s="176" t="s">
        <v>218</v>
      </c>
      <c r="C38" s="200"/>
      <c r="D38" s="200"/>
      <c r="E38" s="200"/>
      <c r="F38" s="201">
        <f>'T.1 - zał B'!I69</f>
        <v>0</v>
      </c>
      <c r="G38" s="194" t="e">
        <f t="shared" si="1"/>
        <v>#DIV/0!</v>
      </c>
    </row>
    <row r="39" spans="1:7" ht="13.5" customHeight="1">
      <c r="A39" s="188"/>
      <c r="B39" s="176" t="s">
        <v>219</v>
      </c>
      <c r="C39" s="200"/>
      <c r="D39" s="200"/>
      <c r="E39" s="200"/>
      <c r="F39" s="201">
        <f>'T.1 - zał B'!J69</f>
        <v>0</v>
      </c>
      <c r="G39" s="194" t="e">
        <f t="shared" si="1"/>
        <v>#DIV/0!</v>
      </c>
    </row>
    <row r="40" spans="1:7" ht="13.5" customHeight="1">
      <c r="A40" s="188"/>
      <c r="B40" s="176" t="s">
        <v>220</v>
      </c>
      <c r="C40" s="200"/>
      <c r="D40" s="200"/>
      <c r="E40" s="200"/>
      <c r="F40" s="201">
        <f>'T.1 - zał B'!K69</f>
        <v>0</v>
      </c>
      <c r="G40" s="194" t="e">
        <f t="shared" si="1"/>
        <v>#DIV/0!</v>
      </c>
    </row>
    <row r="41" spans="1:7" ht="13.5" customHeight="1">
      <c r="A41" s="188"/>
      <c r="B41" s="176" t="s">
        <v>221</v>
      </c>
      <c r="C41" s="200"/>
      <c r="D41" s="200"/>
      <c r="E41" s="200"/>
      <c r="F41" s="201">
        <f>'T.1 - zał B'!L69</f>
        <v>0</v>
      </c>
      <c r="G41" s="194" t="e">
        <f t="shared" si="1"/>
        <v>#DIV/0!</v>
      </c>
    </row>
    <row r="42" spans="1:7" ht="13.5" customHeight="1">
      <c r="A42" s="188" t="s">
        <v>129</v>
      </c>
      <c r="B42" s="176" t="s">
        <v>199</v>
      </c>
      <c r="C42" s="221">
        <f>C43+C44+C45</f>
        <v>0</v>
      </c>
      <c r="D42" s="221">
        <f>D43+D44+D45</f>
        <v>0</v>
      </c>
      <c r="E42" s="221">
        <f>E43+E44+E45</f>
        <v>0</v>
      </c>
      <c r="F42" s="201">
        <f>F43+F44+F45</f>
        <v>0</v>
      </c>
      <c r="G42" s="194" t="e">
        <f t="shared" si="1"/>
        <v>#DIV/0!</v>
      </c>
    </row>
    <row r="43" spans="1:7" ht="13.5" customHeight="1">
      <c r="A43" s="188"/>
      <c r="B43" s="176" t="s">
        <v>200</v>
      </c>
      <c r="C43" s="200"/>
      <c r="D43" s="200"/>
      <c r="E43" s="200"/>
      <c r="F43" s="201">
        <f>'T.1 - zał B'!N69</f>
        <v>0</v>
      </c>
      <c r="G43" s="194" t="e">
        <f t="shared" si="1"/>
        <v>#DIV/0!</v>
      </c>
    </row>
    <row r="44" spans="1:7" ht="13.5" customHeight="1">
      <c r="A44" s="188"/>
      <c r="B44" s="176" t="s">
        <v>201</v>
      </c>
      <c r="C44" s="200"/>
      <c r="D44" s="200"/>
      <c r="E44" s="200"/>
      <c r="F44" s="201">
        <f>'T.1 - zał B'!O69</f>
        <v>0</v>
      </c>
      <c r="G44" s="194" t="e">
        <f t="shared" si="1"/>
        <v>#DIV/0!</v>
      </c>
    </row>
    <row r="45" spans="1:7" ht="13.5" customHeight="1">
      <c r="A45" s="188"/>
      <c r="B45" s="176" t="s">
        <v>203</v>
      </c>
      <c r="C45" s="200"/>
      <c r="D45" s="200"/>
      <c r="E45" s="200"/>
      <c r="F45" s="201">
        <f>'T.1 - zał B'!P69</f>
        <v>0</v>
      </c>
      <c r="G45" s="194" t="e">
        <f t="shared" si="1"/>
        <v>#DIV/0!</v>
      </c>
    </row>
    <row r="46" spans="1:7" ht="13.5" customHeight="1">
      <c r="A46" s="188" t="s">
        <v>164</v>
      </c>
      <c r="B46" s="176" t="s">
        <v>115</v>
      </c>
      <c r="C46" s="200"/>
      <c r="D46" s="200"/>
      <c r="E46" s="200"/>
      <c r="F46" s="201">
        <f>'T.1 - zał B'!F77</f>
        <v>0</v>
      </c>
      <c r="G46" s="194" t="e">
        <f t="shared" si="1"/>
        <v>#DIV/0!</v>
      </c>
    </row>
    <row r="47" spans="1:7" ht="13.5" customHeight="1">
      <c r="A47" s="188" t="s">
        <v>172</v>
      </c>
      <c r="B47" s="176" t="s">
        <v>204</v>
      </c>
      <c r="C47" s="200"/>
      <c r="D47" s="200"/>
      <c r="E47" s="200"/>
      <c r="F47" s="201">
        <f>'T.1 - zał B'!H88+'T.1 - zał B'!H91</f>
        <v>0</v>
      </c>
      <c r="G47" s="194" t="e">
        <f t="shared" si="1"/>
        <v>#DIV/0!</v>
      </c>
    </row>
    <row r="48" spans="1:7" ht="27" customHeight="1">
      <c r="A48" s="188" t="s">
        <v>7</v>
      </c>
      <c r="B48" s="176" t="s">
        <v>205</v>
      </c>
      <c r="C48" s="200"/>
      <c r="D48" s="200"/>
      <c r="E48" s="200"/>
      <c r="F48" s="201">
        <f>'T.1 - zał B'!J88+'T.1 - zał B'!J91</f>
        <v>0</v>
      </c>
      <c r="G48" s="222" t="e">
        <f t="shared" si="1"/>
        <v>#DIV/0!</v>
      </c>
    </row>
    <row r="49" spans="1:8" ht="25.5">
      <c r="A49" s="188" t="s">
        <v>206</v>
      </c>
      <c r="B49" s="203" t="s">
        <v>207</v>
      </c>
      <c r="C49" s="204"/>
      <c r="D49" s="200"/>
      <c r="E49" s="205"/>
      <c r="F49" s="201">
        <f>'T.1 - zał B'!L88+'T.1 - zał B'!L91</f>
        <v>0</v>
      </c>
      <c r="G49" s="201" t="e">
        <f>F49/E49*100</f>
        <v>#DIV/0!</v>
      </c>
    </row>
    <row r="50" spans="1:8" ht="26.25" customHeight="1">
      <c r="A50" s="223" t="s">
        <v>208</v>
      </c>
      <c r="B50" s="224" t="s">
        <v>130</v>
      </c>
      <c r="C50" s="225"/>
      <c r="D50" s="225"/>
      <c r="E50" s="225"/>
      <c r="F50" s="226">
        <f>'T.1 - zał B'!S77</f>
        <v>0</v>
      </c>
      <c r="G50" s="226" t="e">
        <f t="shared" si="1"/>
        <v>#DIV/0!</v>
      </c>
    </row>
    <row r="51" spans="1:8" ht="9" customHeight="1">
      <c r="C51" s="227"/>
      <c r="D51" s="227"/>
      <c r="E51" s="227"/>
      <c r="F51" s="227"/>
      <c r="G51" s="228"/>
    </row>
    <row r="52" spans="1:8" ht="15.75" customHeight="1">
      <c r="A52" s="229"/>
      <c r="B52" s="1108" t="s">
        <v>222</v>
      </c>
      <c r="C52" s="1108"/>
      <c r="D52" s="1108"/>
      <c r="E52" s="1108"/>
      <c r="F52" s="1108"/>
      <c r="G52" s="1108"/>
    </row>
    <row r="53" spans="1:8" ht="18.75" customHeight="1">
      <c r="A53" s="230" t="s">
        <v>629</v>
      </c>
      <c r="B53" s="231"/>
      <c r="C53" s="156"/>
      <c r="D53" s="156"/>
      <c r="E53" s="156"/>
      <c r="F53" s="156"/>
      <c r="G53" s="156"/>
      <c r="H53" s="172"/>
    </row>
    <row r="54" spans="1:8">
      <c r="A54" s="232"/>
      <c r="B54" s="233"/>
      <c r="C54" s="148"/>
      <c r="D54" s="148"/>
      <c r="E54" s="148"/>
      <c r="F54" s="148"/>
      <c r="G54" s="148"/>
    </row>
    <row r="55" spans="1:8">
      <c r="A55" s="686"/>
      <c r="B55" s="685"/>
      <c r="C55" s="148"/>
      <c r="D55" s="148"/>
      <c r="E55" s="234"/>
      <c r="F55" s="234"/>
      <c r="G55" s="148"/>
    </row>
    <row r="56" spans="1:8" s="173" customFormat="1" ht="22.5" customHeight="1">
      <c r="A56" s="232"/>
      <c r="B56" s="1109" t="s">
        <v>180</v>
      </c>
      <c r="C56" s="1109"/>
      <c r="D56" s="234"/>
      <c r="E56" s="1110" t="s">
        <v>181</v>
      </c>
      <c r="F56" s="1110"/>
      <c r="G56" s="1110"/>
    </row>
    <row r="57" spans="1:8" s="173" customFormat="1" ht="51" customHeight="1">
      <c r="A57" s="232"/>
      <c r="B57" s="1111" t="s">
        <v>223</v>
      </c>
      <c r="C57" s="1111"/>
      <c r="D57" s="234"/>
      <c r="E57" s="1112" t="s">
        <v>224</v>
      </c>
      <c r="F57" s="1112"/>
      <c r="G57" s="1112"/>
    </row>
    <row r="58" spans="1:8" s="173" customFormat="1" ht="22.5" customHeight="1">
      <c r="A58" s="232"/>
      <c r="B58" s="1100" t="s">
        <v>645</v>
      </c>
      <c r="C58" s="1100"/>
      <c r="D58" s="234"/>
      <c r="E58" s="1101" t="s">
        <v>645</v>
      </c>
      <c r="F58" s="1101"/>
      <c r="G58" s="1101"/>
    </row>
    <row r="59" spans="1:8">
      <c r="A59" s="687" t="s">
        <v>646</v>
      </c>
      <c r="B59" s="664"/>
      <c r="C59" s="688"/>
      <c r="D59" s="688"/>
      <c r="E59" s="665"/>
      <c r="F59" s="665"/>
      <c r="G59" s="688"/>
    </row>
    <row r="60" spans="1:8" s="171" customFormat="1" ht="19.5" customHeight="1">
      <c r="A60" s="235"/>
      <c r="B60" s="689"/>
      <c r="C60" s="235"/>
      <c r="D60" s="235"/>
      <c r="E60" s="235"/>
      <c r="F60" s="235"/>
      <c r="G60" s="235"/>
    </row>
    <row r="61" spans="1:8" s="171" customFormat="1" ht="15.75" customHeight="1">
      <c r="A61" s="236"/>
      <c r="B61" s="81" t="s">
        <v>665</v>
      </c>
      <c r="C61" s="236"/>
      <c r="D61" s="236"/>
      <c r="E61" s="236"/>
      <c r="F61" s="236"/>
      <c r="G61" s="236"/>
    </row>
    <row r="62" spans="1:8" s="238" customFormat="1" ht="18.75" customHeight="1">
      <c r="A62" s="237"/>
      <c r="B62" s="1112" t="s">
        <v>225</v>
      </c>
      <c r="C62" s="1112"/>
      <c r="D62" s="234"/>
      <c r="E62" s="1112"/>
      <c r="F62" s="1112"/>
      <c r="G62" s="1112"/>
      <c r="H62" s="173"/>
    </row>
    <row r="63" spans="1:8" s="173" customFormat="1" ht="57.75" customHeight="1">
      <c r="A63" s="234"/>
      <c r="B63" s="1112" t="s">
        <v>226</v>
      </c>
      <c r="C63" s="1112"/>
      <c r="D63" s="234"/>
      <c r="E63" s="1112"/>
      <c r="F63" s="1112"/>
      <c r="G63" s="1112"/>
    </row>
    <row r="64" spans="1:8" s="173" customFormat="1">
      <c r="A64" s="232"/>
      <c r="B64" s="1100" t="s">
        <v>624</v>
      </c>
      <c r="C64" s="1100"/>
      <c r="D64" s="234"/>
      <c r="E64" s="1112"/>
      <c r="F64" s="1112"/>
      <c r="G64" s="1112"/>
    </row>
    <row r="65" spans="1:2" s="173" customFormat="1">
      <c r="A65" s="175"/>
      <c r="B65" s="239"/>
    </row>
  </sheetData>
  <sheetProtection selectLockedCells="1"/>
  <mergeCells count="22">
    <mergeCell ref="B62:C62"/>
    <mergeCell ref="E62:G62"/>
    <mergeCell ref="B63:C63"/>
    <mergeCell ref="E63:G63"/>
    <mergeCell ref="B64:C64"/>
    <mergeCell ref="E64:G64"/>
    <mergeCell ref="B58:C58"/>
    <mergeCell ref="E58:G58"/>
    <mergeCell ref="F1:G1"/>
    <mergeCell ref="A3:G3"/>
    <mergeCell ref="A5:A7"/>
    <mergeCell ref="B5:B7"/>
    <mergeCell ref="C5:C7"/>
    <mergeCell ref="D5:D7"/>
    <mergeCell ref="E5:E7"/>
    <mergeCell ref="F5:F7"/>
    <mergeCell ref="G5:G7"/>
    <mergeCell ref="B52:G52"/>
    <mergeCell ref="B56:C56"/>
    <mergeCell ref="E56:G56"/>
    <mergeCell ref="B57:C57"/>
    <mergeCell ref="E57:G57"/>
  </mergeCells>
  <printOptions horizontalCentered="1"/>
  <pageMargins left="0.59055118110236227" right="0.59055118110236227" top="0.59055118110236227" bottom="0.59055118110236227" header="0.51181102362204722" footer="0.51181102362204722"/>
  <pageSetup paperSize="9" scale="7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744B6-9B0F-49F9-A94C-14DE483C34C1}">
  <dimension ref="A1:J3147"/>
  <sheetViews>
    <sheetView topLeftCell="A271" zoomScaleNormal="100" zoomScaleSheetLayoutView="100" workbookViewId="0">
      <selection activeCell="H316" sqref="H316"/>
    </sheetView>
  </sheetViews>
  <sheetFormatPr defaultRowHeight="12.75"/>
  <cols>
    <col min="1" max="1" width="6.5703125" style="173" customWidth="1"/>
    <col min="2" max="2" width="63.5703125" style="76" customWidth="1"/>
    <col min="3" max="3" width="21.140625" style="76" customWidth="1"/>
    <col min="4" max="4" width="21" style="76" customWidth="1"/>
    <col min="5" max="5" width="20.7109375" style="76" customWidth="1"/>
    <col min="6" max="6" width="11.28515625" style="76" customWidth="1"/>
    <col min="7" max="16384" width="9.140625" style="76"/>
  </cols>
  <sheetData>
    <row r="1" spans="1:6">
      <c r="A1" s="733"/>
      <c r="D1" s="1377" t="s">
        <v>827</v>
      </c>
      <c r="E1" s="1378"/>
      <c r="F1" s="1378"/>
    </row>
    <row r="2" spans="1:6" ht="27.75" customHeight="1">
      <c r="A2" s="734"/>
      <c r="D2" s="1378"/>
      <c r="E2" s="1378"/>
      <c r="F2" s="1378"/>
    </row>
    <row r="3" spans="1:6" ht="7.5" customHeight="1">
      <c r="A3" s="735"/>
      <c r="D3" s="1292"/>
      <c r="E3" s="1292"/>
      <c r="F3" s="1292"/>
    </row>
    <row r="4" spans="1:6" ht="18.75">
      <c r="A4" s="1379" t="s">
        <v>74</v>
      </c>
      <c r="B4" s="1379"/>
      <c r="C4" s="1379"/>
      <c r="D4" s="1379"/>
      <c r="E4" s="1379"/>
      <c r="F4" s="1379"/>
    </row>
    <row r="5" spans="1:6" ht="18.75">
      <c r="A5" s="1379" t="s">
        <v>568</v>
      </c>
      <c r="B5" s="1379"/>
      <c r="C5" s="1379"/>
      <c r="D5" s="1379"/>
      <c r="E5" s="1379"/>
      <c r="F5" s="1379"/>
    </row>
    <row r="6" spans="1:6" s="172" customFormat="1" ht="15.75">
      <c r="A6" s="1380" t="s">
        <v>828</v>
      </c>
      <c r="B6" s="1380"/>
      <c r="C6" s="1380"/>
      <c r="D6" s="1380"/>
      <c r="E6" s="1380"/>
      <c r="F6" s="1380"/>
    </row>
    <row r="7" spans="1:6" s="172" customFormat="1" ht="16.5" customHeight="1">
      <c r="A7" s="1112"/>
      <c r="B7" s="1112"/>
      <c r="C7" s="1112"/>
      <c r="D7" s="1112"/>
      <c r="E7" s="1112"/>
      <c r="F7" s="1112"/>
    </row>
    <row r="8" spans="1:6" s="75" customFormat="1" ht="15.75">
      <c r="A8" s="1381" t="s">
        <v>829</v>
      </c>
      <c r="B8" s="1381"/>
      <c r="C8" s="1381"/>
      <c r="D8" s="1381"/>
      <c r="E8" s="1381"/>
      <c r="F8" s="1381"/>
    </row>
    <row r="9" spans="1:6" s="75" customFormat="1" ht="12.75" customHeight="1">
      <c r="A9" s="173"/>
      <c r="B9" s="76"/>
      <c r="C9" s="370"/>
      <c r="D9" s="76"/>
      <c r="E9" s="736" t="s">
        <v>830</v>
      </c>
      <c r="F9" s="378"/>
    </row>
    <row r="10" spans="1:6" ht="12.75" customHeight="1">
      <c r="A10" s="1105" t="s">
        <v>229</v>
      </c>
      <c r="B10" s="1105" t="s">
        <v>189</v>
      </c>
      <c r="C10" s="1376" t="s">
        <v>831</v>
      </c>
      <c r="D10" s="1376" t="s">
        <v>832</v>
      </c>
      <c r="E10" s="1376" t="s">
        <v>627</v>
      </c>
      <c r="F10" s="1376" t="s">
        <v>833</v>
      </c>
    </row>
    <row r="11" spans="1:6" ht="30" customHeight="1">
      <c r="A11" s="1105"/>
      <c r="B11" s="1105"/>
      <c r="C11" s="1376"/>
      <c r="D11" s="1376"/>
      <c r="E11" s="1376"/>
      <c r="F11" s="1376"/>
    </row>
    <row r="12" spans="1:6" ht="12.75" customHeight="1">
      <c r="A12" s="82" t="s">
        <v>83</v>
      </c>
      <c r="B12" s="82" t="s">
        <v>98</v>
      </c>
      <c r="C12" s="82" t="s">
        <v>164</v>
      </c>
      <c r="D12" s="82" t="s">
        <v>172</v>
      </c>
      <c r="E12" s="82" t="s">
        <v>7</v>
      </c>
      <c r="F12" s="82" t="s">
        <v>206</v>
      </c>
    </row>
    <row r="13" spans="1:6" s="737" customFormat="1" ht="12" customHeight="1">
      <c r="A13" s="1384"/>
      <c r="B13" s="1385"/>
      <c r="C13" s="1385"/>
      <c r="D13" s="1385"/>
      <c r="E13" s="1385"/>
      <c r="F13" s="1386"/>
    </row>
    <row r="14" spans="1:6" ht="18.75" customHeight="1">
      <c r="A14" s="738"/>
      <c r="B14" s="739" t="s">
        <v>834</v>
      </c>
      <c r="C14" s="740">
        <f>C15+C39+C40+C43+C52+C41+C42</f>
        <v>0</v>
      </c>
      <c r="D14" s="740">
        <f>D15+D39+D40+D43+D52+D41+D42</f>
        <v>0</v>
      </c>
      <c r="E14" s="740">
        <f>E15+E39+E40+E43+E52+E41+E42</f>
        <v>0</v>
      </c>
      <c r="F14" s="741" t="e">
        <f t="shared" ref="F14:F55" si="0">E14/D14*100</f>
        <v>#DIV/0!</v>
      </c>
    </row>
    <row r="15" spans="1:6" s="743" customFormat="1" ht="18.75" customHeight="1">
      <c r="A15" s="738" t="s">
        <v>190</v>
      </c>
      <c r="B15" s="677" t="s">
        <v>835</v>
      </c>
      <c r="C15" s="742">
        <f>C16+C29+C35+C36+C38+C37+C28+C34</f>
        <v>0</v>
      </c>
      <c r="D15" s="742">
        <f>D16+D29+D35+D36+D38+D37+D28+D34</f>
        <v>0</v>
      </c>
      <c r="E15" s="742">
        <f>E16+E29+E35+E36+E38+E37+E28+E34</f>
        <v>0</v>
      </c>
      <c r="F15" s="741" t="e">
        <f t="shared" si="0"/>
        <v>#DIV/0!</v>
      </c>
    </row>
    <row r="16" spans="1:6" s="743" customFormat="1" ht="17.45" customHeight="1">
      <c r="A16" s="385" t="s">
        <v>83</v>
      </c>
      <c r="B16" s="389" t="s">
        <v>836</v>
      </c>
      <c r="C16" s="744">
        <f>C17+C21+C22+C23+C24+C25+C26+C27</f>
        <v>0</v>
      </c>
      <c r="D16" s="744">
        <f>D17+D21+D22+D23+D24+D25+D26+D27</f>
        <v>0</v>
      </c>
      <c r="E16" s="744">
        <f>E17+E21+E22+E23+E24+E25+E26+E27</f>
        <v>0</v>
      </c>
      <c r="F16" s="745" t="e">
        <f t="shared" si="0"/>
        <v>#DIV/0!</v>
      </c>
    </row>
    <row r="17" spans="1:10" s="151" customFormat="1" ht="27.75" customHeight="1">
      <c r="A17" s="746" t="s">
        <v>837</v>
      </c>
      <c r="B17" s="747" t="s">
        <v>838</v>
      </c>
      <c r="C17" s="748">
        <f>SUM(C18:C20)</f>
        <v>0</v>
      </c>
      <c r="D17" s="748">
        <f>SUM(D18:D20)</f>
        <v>0</v>
      </c>
      <c r="E17" s="748">
        <f>SUM(E18:E20)</f>
        <v>0</v>
      </c>
      <c r="F17" s="749" t="e">
        <f t="shared" si="0"/>
        <v>#DIV/0!</v>
      </c>
    </row>
    <row r="18" spans="1:10" s="151" customFormat="1" ht="17.45" customHeight="1">
      <c r="A18" s="746" t="s">
        <v>839</v>
      </c>
      <c r="B18" s="747" t="s">
        <v>840</v>
      </c>
      <c r="C18" s="748"/>
      <c r="D18" s="748"/>
      <c r="E18" s="748"/>
      <c r="F18" s="749" t="e">
        <f t="shared" si="0"/>
        <v>#DIV/0!</v>
      </c>
    </row>
    <row r="19" spans="1:10" s="151" customFormat="1" ht="17.45" customHeight="1">
      <c r="A19" s="746" t="s">
        <v>841</v>
      </c>
      <c r="B19" s="747" t="s">
        <v>842</v>
      </c>
      <c r="C19" s="748"/>
      <c r="D19" s="748"/>
      <c r="E19" s="748"/>
      <c r="F19" s="749" t="e">
        <f t="shared" si="0"/>
        <v>#DIV/0!</v>
      </c>
    </row>
    <row r="20" spans="1:10" s="151" customFormat="1" ht="17.45" customHeight="1">
      <c r="A20" s="746" t="s">
        <v>843</v>
      </c>
      <c r="B20" s="747" t="s">
        <v>844</v>
      </c>
      <c r="C20" s="748"/>
      <c r="D20" s="748"/>
      <c r="E20" s="748"/>
      <c r="F20" s="749" t="e">
        <f t="shared" si="0"/>
        <v>#DIV/0!</v>
      </c>
    </row>
    <row r="21" spans="1:10" s="151" customFormat="1" ht="27.75" customHeight="1">
      <c r="A21" s="746" t="s">
        <v>845</v>
      </c>
      <c r="B21" s="750" t="s">
        <v>846</v>
      </c>
      <c r="C21" s="748"/>
      <c r="D21" s="748"/>
      <c r="E21" s="748"/>
      <c r="F21" s="749" t="e">
        <f t="shared" si="0"/>
        <v>#DIV/0!</v>
      </c>
    </row>
    <row r="22" spans="1:10" s="151" customFormat="1" ht="27.75" customHeight="1">
      <c r="A22" s="746" t="s">
        <v>847</v>
      </c>
      <c r="B22" s="750" t="s">
        <v>848</v>
      </c>
      <c r="C22" s="748"/>
      <c r="D22" s="748"/>
      <c r="E22" s="748"/>
      <c r="F22" s="749" t="e">
        <f t="shared" si="0"/>
        <v>#DIV/0!</v>
      </c>
    </row>
    <row r="23" spans="1:10" s="151" customFormat="1" ht="25.5">
      <c r="A23" s="746" t="s">
        <v>849</v>
      </c>
      <c r="B23" s="750" t="s">
        <v>850</v>
      </c>
      <c r="C23" s="748"/>
      <c r="D23" s="748"/>
      <c r="E23" s="748"/>
      <c r="F23" s="749" t="e">
        <f t="shared" si="0"/>
        <v>#DIV/0!</v>
      </c>
    </row>
    <row r="24" spans="1:10" s="151" customFormat="1" ht="25.5">
      <c r="A24" s="746" t="s">
        <v>851</v>
      </c>
      <c r="B24" s="750" t="s">
        <v>852</v>
      </c>
      <c r="C24" s="748"/>
      <c r="D24" s="748"/>
      <c r="E24" s="748"/>
      <c r="F24" s="749" t="e">
        <f t="shared" si="0"/>
        <v>#DIV/0!</v>
      </c>
    </row>
    <row r="25" spans="1:10" s="151" customFormat="1" ht="47.25" customHeight="1">
      <c r="A25" s="746" t="s">
        <v>853</v>
      </c>
      <c r="B25" s="750" t="s">
        <v>854</v>
      </c>
      <c r="C25" s="748"/>
      <c r="D25" s="748"/>
      <c r="E25" s="748"/>
      <c r="F25" s="749" t="e">
        <f t="shared" si="0"/>
        <v>#DIV/0!</v>
      </c>
    </row>
    <row r="26" spans="1:10" s="151" customFormat="1" ht="27.75" customHeight="1">
      <c r="A26" s="746" t="s">
        <v>855</v>
      </c>
      <c r="B26" s="750" t="s">
        <v>856</v>
      </c>
      <c r="C26" s="748"/>
      <c r="D26" s="748"/>
      <c r="E26" s="748"/>
      <c r="F26" s="749" t="e">
        <f t="shared" si="0"/>
        <v>#DIV/0!</v>
      </c>
    </row>
    <row r="27" spans="1:10" s="151" customFormat="1" ht="17.45" customHeight="1">
      <c r="A27" s="746" t="s">
        <v>857</v>
      </c>
      <c r="B27" s="750" t="s">
        <v>858</v>
      </c>
      <c r="C27" s="748"/>
      <c r="D27" s="748"/>
      <c r="E27" s="748"/>
      <c r="F27" s="749" t="e">
        <f t="shared" si="0"/>
        <v>#DIV/0!</v>
      </c>
    </row>
    <row r="28" spans="1:10" s="151" customFormat="1" ht="17.45" customHeight="1">
      <c r="A28" s="385" t="s">
        <v>98</v>
      </c>
      <c r="B28" s="389" t="s">
        <v>859</v>
      </c>
      <c r="C28" s="751"/>
      <c r="D28" s="751"/>
      <c r="E28" s="751"/>
      <c r="F28" s="752" t="e">
        <f t="shared" si="0"/>
        <v>#DIV/0!</v>
      </c>
    </row>
    <row r="29" spans="1:10" ht="17.45" customHeight="1">
      <c r="A29" s="385" t="s">
        <v>164</v>
      </c>
      <c r="B29" s="389" t="s">
        <v>860</v>
      </c>
      <c r="C29" s="744">
        <f>C30+C31+C32+C33</f>
        <v>0</v>
      </c>
      <c r="D29" s="744">
        <f>D30+D31+D32+D33</f>
        <v>0</v>
      </c>
      <c r="E29" s="744">
        <f>E30+E31+E32+E33</f>
        <v>0</v>
      </c>
      <c r="F29" s="752" t="e">
        <f t="shared" si="0"/>
        <v>#DIV/0!</v>
      </c>
      <c r="J29" s="370"/>
    </row>
    <row r="30" spans="1:10" s="151" customFormat="1" ht="17.45" customHeight="1">
      <c r="A30" s="746" t="s">
        <v>861</v>
      </c>
      <c r="B30" s="753" t="s">
        <v>862</v>
      </c>
      <c r="C30" s="754"/>
      <c r="D30" s="754"/>
      <c r="E30" s="754"/>
      <c r="F30" s="749" t="e">
        <f t="shared" si="0"/>
        <v>#DIV/0!</v>
      </c>
    </row>
    <row r="31" spans="1:10" ht="17.45" customHeight="1">
      <c r="A31" s="746" t="s">
        <v>863</v>
      </c>
      <c r="B31" s="753" t="s">
        <v>864</v>
      </c>
      <c r="C31" s="754"/>
      <c r="D31" s="754"/>
      <c r="E31" s="754"/>
      <c r="F31" s="749" t="e">
        <f t="shared" si="0"/>
        <v>#DIV/0!</v>
      </c>
    </row>
    <row r="32" spans="1:10" ht="17.45" customHeight="1">
      <c r="A32" s="746" t="s">
        <v>865</v>
      </c>
      <c r="B32" s="753" t="s">
        <v>866</v>
      </c>
      <c r="C32" s="754"/>
      <c r="D32" s="754"/>
      <c r="E32" s="754"/>
      <c r="F32" s="749" t="e">
        <f t="shared" si="0"/>
        <v>#DIV/0!</v>
      </c>
    </row>
    <row r="33" spans="1:7" ht="17.45" customHeight="1">
      <c r="A33" s="746" t="s">
        <v>867</v>
      </c>
      <c r="B33" s="753" t="s">
        <v>868</v>
      </c>
      <c r="C33" s="754"/>
      <c r="D33" s="754"/>
      <c r="E33" s="754"/>
      <c r="F33" s="749" t="e">
        <f t="shared" si="0"/>
        <v>#DIV/0!</v>
      </c>
    </row>
    <row r="34" spans="1:7" ht="17.45" customHeight="1">
      <c r="A34" s="385" t="s">
        <v>172</v>
      </c>
      <c r="B34" s="755" t="s">
        <v>869</v>
      </c>
      <c r="C34" s="756"/>
      <c r="D34" s="756"/>
      <c r="E34" s="756"/>
      <c r="F34" s="752" t="e">
        <f>E34/D34*100</f>
        <v>#DIV/0!</v>
      </c>
    </row>
    <row r="35" spans="1:7" ht="17.45" customHeight="1">
      <c r="A35" s="385" t="s">
        <v>7</v>
      </c>
      <c r="B35" s="755" t="s">
        <v>870</v>
      </c>
      <c r="C35" s="756"/>
      <c r="D35" s="756"/>
      <c r="E35" s="756"/>
      <c r="F35" s="752" t="e">
        <f t="shared" si="0"/>
        <v>#DIV/0!</v>
      </c>
    </row>
    <row r="36" spans="1:7" s="151" customFormat="1" ht="17.45" customHeight="1">
      <c r="A36" s="385" t="s">
        <v>206</v>
      </c>
      <c r="B36" s="755" t="s">
        <v>871</v>
      </c>
      <c r="C36" s="756"/>
      <c r="D36" s="756"/>
      <c r="E36" s="756"/>
      <c r="F36" s="752" t="e">
        <f t="shared" si="0"/>
        <v>#DIV/0!</v>
      </c>
    </row>
    <row r="37" spans="1:7" s="151" customFormat="1" ht="17.45" customHeight="1">
      <c r="A37" s="385" t="s">
        <v>208</v>
      </c>
      <c r="B37" s="755" t="s">
        <v>872</v>
      </c>
      <c r="C37" s="756"/>
      <c r="D37" s="756"/>
      <c r="E37" s="756"/>
      <c r="F37" s="752" t="e">
        <f t="shared" si="0"/>
        <v>#DIV/0!</v>
      </c>
    </row>
    <row r="38" spans="1:7" s="151" customFormat="1" ht="17.45" customHeight="1">
      <c r="A38" s="385" t="s">
        <v>239</v>
      </c>
      <c r="B38" s="755" t="s">
        <v>873</v>
      </c>
      <c r="C38" s="756"/>
      <c r="D38" s="756"/>
      <c r="E38" s="756"/>
      <c r="F38" s="752" t="e">
        <f t="shared" si="0"/>
        <v>#DIV/0!</v>
      </c>
    </row>
    <row r="39" spans="1:7" s="151" customFormat="1" ht="18.75" customHeight="1">
      <c r="A39" s="738" t="s">
        <v>209</v>
      </c>
      <c r="B39" s="757" t="s">
        <v>874</v>
      </c>
      <c r="C39" s="758"/>
      <c r="D39" s="758"/>
      <c r="E39" s="758"/>
      <c r="F39" s="759" t="e">
        <f t="shared" si="0"/>
        <v>#DIV/0!</v>
      </c>
    </row>
    <row r="40" spans="1:7" s="398" customFormat="1" ht="18.75" customHeight="1">
      <c r="A40" s="738" t="s">
        <v>211</v>
      </c>
      <c r="B40" s="757" t="s">
        <v>875</v>
      </c>
      <c r="C40" s="758"/>
      <c r="D40" s="758"/>
      <c r="E40" s="758"/>
      <c r="F40" s="759" t="e">
        <f t="shared" si="0"/>
        <v>#DIV/0!</v>
      </c>
    </row>
    <row r="41" spans="1:7" s="398" customFormat="1" ht="18.75" customHeight="1">
      <c r="A41" s="738" t="s">
        <v>213</v>
      </c>
      <c r="B41" s="757" t="s">
        <v>876</v>
      </c>
      <c r="C41" s="758"/>
      <c r="D41" s="758"/>
      <c r="E41" s="758"/>
      <c r="F41" s="759" t="e">
        <f t="shared" si="0"/>
        <v>#DIV/0!</v>
      </c>
    </row>
    <row r="42" spans="1:7" s="398" customFormat="1" ht="18.75" customHeight="1">
      <c r="A42" s="738" t="s">
        <v>293</v>
      </c>
      <c r="B42" s="757" t="s">
        <v>877</v>
      </c>
      <c r="C42" s="758"/>
      <c r="D42" s="758"/>
      <c r="E42" s="758"/>
      <c r="F42" s="759" t="e">
        <f t="shared" si="0"/>
        <v>#DIV/0!</v>
      </c>
    </row>
    <row r="43" spans="1:7" s="398" customFormat="1" ht="18.75" customHeight="1">
      <c r="A43" s="738" t="s">
        <v>305</v>
      </c>
      <c r="B43" s="757" t="s">
        <v>878</v>
      </c>
      <c r="C43" s="760">
        <f>C44+C51+C45+C50</f>
        <v>0</v>
      </c>
      <c r="D43" s="760">
        <f>D44+D51+D45+D50</f>
        <v>0</v>
      </c>
      <c r="E43" s="760">
        <f>E44+E51+E45+E50</f>
        <v>0</v>
      </c>
      <c r="F43" s="761" t="e">
        <f t="shared" si="0"/>
        <v>#DIV/0!</v>
      </c>
      <c r="G43" s="76"/>
    </row>
    <row r="44" spans="1:7" s="398" customFormat="1" ht="17.45" customHeight="1">
      <c r="A44" s="762" t="s">
        <v>83</v>
      </c>
      <c r="B44" s="389" t="s">
        <v>879</v>
      </c>
      <c r="C44" s="763"/>
      <c r="D44" s="763"/>
      <c r="E44" s="763"/>
      <c r="F44" s="764" t="e">
        <f t="shared" si="0"/>
        <v>#DIV/0!</v>
      </c>
    </row>
    <row r="45" spans="1:7" s="398" customFormat="1" ht="17.45" customHeight="1">
      <c r="A45" s="762" t="s">
        <v>98</v>
      </c>
      <c r="B45" s="389" t="s">
        <v>880</v>
      </c>
      <c r="C45" s="765">
        <f>C46+C47+C49+C48</f>
        <v>0</v>
      </c>
      <c r="D45" s="765">
        <f>D46+D47+D49+D48</f>
        <v>0</v>
      </c>
      <c r="E45" s="765">
        <f>E46+E47+E49+E48</f>
        <v>0</v>
      </c>
      <c r="F45" s="764" t="e">
        <f t="shared" si="0"/>
        <v>#DIV/0!</v>
      </c>
    </row>
    <row r="46" spans="1:7" s="398" customFormat="1" ht="17.45" customHeight="1">
      <c r="A46" s="766" t="s">
        <v>881</v>
      </c>
      <c r="B46" s="767" t="s">
        <v>866</v>
      </c>
      <c r="C46" s="748"/>
      <c r="D46" s="748"/>
      <c r="E46" s="748"/>
      <c r="F46" s="768" t="e">
        <f t="shared" si="0"/>
        <v>#DIV/0!</v>
      </c>
    </row>
    <row r="47" spans="1:7" s="398" customFormat="1" ht="17.45" customHeight="1">
      <c r="A47" s="766" t="s">
        <v>882</v>
      </c>
      <c r="B47" s="753" t="s">
        <v>862</v>
      </c>
      <c r="C47" s="748"/>
      <c r="D47" s="748"/>
      <c r="E47" s="748"/>
      <c r="F47" s="768" t="e">
        <f t="shared" si="0"/>
        <v>#DIV/0!</v>
      </c>
    </row>
    <row r="48" spans="1:7" s="398" customFormat="1" ht="17.45" customHeight="1">
      <c r="A48" s="766" t="s">
        <v>883</v>
      </c>
      <c r="B48" s="753" t="s">
        <v>864</v>
      </c>
      <c r="C48" s="748"/>
      <c r="D48" s="748"/>
      <c r="E48" s="748"/>
      <c r="F48" s="768" t="e">
        <f t="shared" si="0"/>
        <v>#DIV/0!</v>
      </c>
    </row>
    <row r="49" spans="1:10" s="398" customFormat="1" ht="17.45" customHeight="1">
      <c r="A49" s="766" t="s">
        <v>884</v>
      </c>
      <c r="B49" s="767" t="s">
        <v>868</v>
      </c>
      <c r="C49" s="748"/>
      <c r="D49" s="748"/>
      <c r="E49" s="748"/>
      <c r="F49" s="768" t="e">
        <f t="shared" si="0"/>
        <v>#DIV/0!</v>
      </c>
    </row>
    <row r="50" spans="1:10" s="398" customFormat="1" ht="31.5" customHeight="1">
      <c r="A50" s="762" t="s">
        <v>164</v>
      </c>
      <c r="B50" s="386" t="s">
        <v>885</v>
      </c>
      <c r="C50" s="769"/>
      <c r="D50" s="769"/>
      <c r="E50" s="769"/>
      <c r="F50" s="770" t="e">
        <f t="shared" si="0"/>
        <v>#DIV/0!</v>
      </c>
    </row>
    <row r="51" spans="1:10" s="398" customFormat="1" ht="17.45" customHeight="1">
      <c r="A51" s="762" t="s">
        <v>172</v>
      </c>
      <c r="B51" s="771" t="s">
        <v>873</v>
      </c>
      <c r="C51" s="772"/>
      <c r="D51" s="772"/>
      <c r="E51" s="772"/>
      <c r="F51" s="764" t="e">
        <f t="shared" si="0"/>
        <v>#DIV/0!</v>
      </c>
    </row>
    <row r="52" spans="1:10" s="398" customFormat="1" ht="18.75" customHeight="1">
      <c r="A52" s="738" t="s">
        <v>886</v>
      </c>
      <c r="B52" s="757" t="s">
        <v>887</v>
      </c>
      <c r="C52" s="773">
        <f>C54+C53+C55</f>
        <v>0</v>
      </c>
      <c r="D52" s="773">
        <f>D54+D53+D55</f>
        <v>0</v>
      </c>
      <c r="E52" s="773">
        <f>E54+E53+E55</f>
        <v>0</v>
      </c>
      <c r="F52" s="773" t="e">
        <f t="shared" si="0"/>
        <v>#DIV/0!</v>
      </c>
    </row>
    <row r="53" spans="1:10" s="398" customFormat="1" ht="17.45" customHeight="1">
      <c r="A53" s="746" t="s">
        <v>83</v>
      </c>
      <c r="B53" s="767" t="s">
        <v>888</v>
      </c>
      <c r="C53" s="774"/>
      <c r="D53" s="774"/>
      <c r="E53" s="774"/>
      <c r="F53" s="775" t="e">
        <f t="shared" si="0"/>
        <v>#DIV/0!</v>
      </c>
    </row>
    <row r="54" spans="1:10" s="398" customFormat="1" ht="17.45" customHeight="1">
      <c r="A54" s="746" t="s">
        <v>98</v>
      </c>
      <c r="B54" s="753" t="s">
        <v>889</v>
      </c>
      <c r="C54" s="774"/>
      <c r="D54" s="774"/>
      <c r="E54" s="774"/>
      <c r="F54" s="775" t="e">
        <f t="shared" si="0"/>
        <v>#DIV/0!</v>
      </c>
    </row>
    <row r="55" spans="1:10" s="151" customFormat="1" ht="17.45" customHeight="1">
      <c r="A55" s="746" t="s">
        <v>164</v>
      </c>
      <c r="B55" s="767" t="s">
        <v>890</v>
      </c>
      <c r="C55" s="774"/>
      <c r="D55" s="774"/>
      <c r="E55" s="774"/>
      <c r="F55" s="775" t="e">
        <f t="shared" si="0"/>
        <v>#DIV/0!</v>
      </c>
    </row>
    <row r="56" spans="1:10" s="743" customFormat="1" ht="12" customHeight="1">
      <c r="A56" s="1387"/>
      <c r="B56" s="1387"/>
      <c r="C56" s="1387"/>
      <c r="D56" s="1387"/>
      <c r="E56" s="1387"/>
      <c r="F56" s="1387"/>
    </row>
    <row r="57" spans="1:10" s="398" customFormat="1" ht="21.75" customHeight="1">
      <c r="A57" s="776"/>
      <c r="B57" s="739" t="s">
        <v>891</v>
      </c>
      <c r="C57" s="741">
        <f>C63+C120+C123+C127+C119</f>
        <v>0</v>
      </c>
      <c r="D57" s="741">
        <f>D63+D120+D123+D127+D119</f>
        <v>0</v>
      </c>
      <c r="E57" s="741">
        <f>E63+E120+E123+E127+E119</f>
        <v>0</v>
      </c>
      <c r="F57" s="741" t="e">
        <f>E57/D57*100</f>
        <v>#DIV/0!</v>
      </c>
    </row>
    <row r="58" spans="1:10" ht="15" customHeight="1">
      <c r="A58" s="738" t="s">
        <v>892</v>
      </c>
      <c r="B58" s="1388" t="s">
        <v>893</v>
      </c>
      <c r="C58" s="1388"/>
      <c r="D58" s="1388"/>
      <c r="E58" s="1388"/>
      <c r="F58" s="1388"/>
    </row>
    <row r="59" spans="1:10" ht="20.25" customHeight="1">
      <c r="A59" s="385" t="s">
        <v>894</v>
      </c>
      <c r="B59" s="389" t="s">
        <v>895</v>
      </c>
      <c r="C59" s="777">
        <f>C60+C61+C62</f>
        <v>0</v>
      </c>
      <c r="D59" s="777">
        <f>D60+D61+D62</f>
        <v>0</v>
      </c>
      <c r="E59" s="777">
        <f>E60+E61+E62</f>
        <v>0</v>
      </c>
      <c r="F59" s="741" t="e">
        <f t="shared" ref="F59:F127" si="1">E59/D59*100</f>
        <v>#DIV/0!</v>
      </c>
    </row>
    <row r="60" spans="1:10" ht="17.45" customHeight="1">
      <c r="A60" s="746" t="s">
        <v>83</v>
      </c>
      <c r="B60" s="778" t="s">
        <v>896</v>
      </c>
      <c r="C60" s="779"/>
      <c r="D60" s="779"/>
      <c r="E60" s="779"/>
      <c r="F60" s="780" t="e">
        <f t="shared" si="1"/>
        <v>#DIV/0!</v>
      </c>
    </row>
    <row r="61" spans="1:10" ht="17.45" customHeight="1">
      <c r="A61" s="746" t="s">
        <v>98</v>
      </c>
      <c r="B61" s="778" t="s">
        <v>897</v>
      </c>
      <c r="C61" s="779"/>
      <c r="D61" s="779"/>
      <c r="E61" s="779"/>
      <c r="F61" s="780" t="e">
        <f t="shared" si="1"/>
        <v>#DIV/0!</v>
      </c>
    </row>
    <row r="62" spans="1:10" s="151" customFormat="1" ht="17.45" customHeight="1">
      <c r="A62" s="746" t="s">
        <v>164</v>
      </c>
      <c r="B62" s="778" t="s">
        <v>898</v>
      </c>
      <c r="C62" s="779"/>
      <c r="D62" s="779"/>
      <c r="E62" s="779"/>
      <c r="F62" s="780" t="e">
        <f t="shared" si="1"/>
        <v>#DIV/0!</v>
      </c>
    </row>
    <row r="63" spans="1:10" s="151" customFormat="1" ht="20.25" customHeight="1">
      <c r="A63" s="385" t="s">
        <v>899</v>
      </c>
      <c r="B63" s="389" t="s">
        <v>900</v>
      </c>
      <c r="C63" s="777">
        <f>C64+C69+C70+C83+C84+C94+C98+C103+C106+C110+C115</f>
        <v>0</v>
      </c>
      <c r="D63" s="777">
        <f>D64+D69+D70+D83+D84+D94+D98+D103+D106+D110+D115</f>
        <v>0</v>
      </c>
      <c r="E63" s="777">
        <f>E64+E69+E70+E83+E84+E94+E98+E103+E106+E110+E115</f>
        <v>0</v>
      </c>
      <c r="F63" s="777" t="e">
        <f t="shared" si="1"/>
        <v>#DIV/0!</v>
      </c>
      <c r="I63" s="781"/>
      <c r="J63" s="781"/>
    </row>
    <row r="64" spans="1:10" ht="17.45" customHeight="1">
      <c r="A64" s="385" t="s">
        <v>83</v>
      </c>
      <c r="B64" s="389" t="s">
        <v>901</v>
      </c>
      <c r="C64" s="782">
        <f>C65+C66+C67+C68</f>
        <v>0</v>
      </c>
      <c r="D64" s="782">
        <f>D65+D66+D67+D68</f>
        <v>0</v>
      </c>
      <c r="E64" s="782">
        <f>E65+E66+E67+E68</f>
        <v>0</v>
      </c>
      <c r="F64" s="782" t="e">
        <f t="shared" si="1"/>
        <v>#DIV/0!</v>
      </c>
    </row>
    <row r="65" spans="1:6" ht="17.45" customHeight="1">
      <c r="A65" s="746" t="s">
        <v>837</v>
      </c>
      <c r="B65" s="767" t="s">
        <v>902</v>
      </c>
      <c r="C65" s="779"/>
      <c r="D65" s="779"/>
      <c r="E65" s="779"/>
      <c r="F65" s="780" t="e">
        <f t="shared" si="1"/>
        <v>#DIV/0!</v>
      </c>
    </row>
    <row r="66" spans="1:6" ht="17.45" customHeight="1">
      <c r="A66" s="746" t="s">
        <v>845</v>
      </c>
      <c r="B66" s="767" t="s">
        <v>903</v>
      </c>
      <c r="C66" s="779"/>
      <c r="D66" s="779"/>
      <c r="E66" s="779"/>
      <c r="F66" s="780" t="e">
        <f t="shared" si="1"/>
        <v>#DIV/0!</v>
      </c>
    </row>
    <row r="67" spans="1:6" ht="17.45" customHeight="1">
      <c r="A67" s="746" t="s">
        <v>847</v>
      </c>
      <c r="B67" s="767" t="s">
        <v>904</v>
      </c>
      <c r="C67" s="779"/>
      <c r="D67" s="779"/>
      <c r="E67" s="779"/>
      <c r="F67" s="780" t="e">
        <f t="shared" si="1"/>
        <v>#DIV/0!</v>
      </c>
    </row>
    <row r="68" spans="1:6" s="151" customFormat="1" ht="17.45" customHeight="1">
      <c r="A68" s="746" t="s">
        <v>849</v>
      </c>
      <c r="B68" s="767" t="s">
        <v>905</v>
      </c>
      <c r="C68" s="779"/>
      <c r="D68" s="779"/>
      <c r="E68" s="779"/>
      <c r="F68" s="780" t="e">
        <f t="shared" si="1"/>
        <v>#DIV/0!</v>
      </c>
    </row>
    <row r="69" spans="1:6" s="151" customFormat="1" ht="17.45" customHeight="1">
      <c r="A69" s="385" t="s">
        <v>98</v>
      </c>
      <c r="B69" s="389" t="s">
        <v>906</v>
      </c>
      <c r="C69" s="783"/>
      <c r="D69" s="783"/>
      <c r="E69" s="783"/>
      <c r="F69" s="782" t="e">
        <f t="shared" si="1"/>
        <v>#DIV/0!</v>
      </c>
    </row>
    <row r="70" spans="1:6" ht="17.45" customHeight="1">
      <c r="A70" s="385" t="s">
        <v>164</v>
      </c>
      <c r="B70" s="389" t="s">
        <v>907</v>
      </c>
      <c r="C70" s="782">
        <f>C71+C80+C81+C82+C72</f>
        <v>0</v>
      </c>
      <c r="D70" s="782">
        <f>D71+D80+D81+D82+D72</f>
        <v>0</v>
      </c>
      <c r="E70" s="782">
        <f>E71+E80+E81+E82+E72</f>
        <v>0</v>
      </c>
      <c r="F70" s="782" t="e">
        <f t="shared" si="1"/>
        <v>#DIV/0!</v>
      </c>
    </row>
    <row r="71" spans="1:6" ht="17.45" customHeight="1">
      <c r="A71" s="746" t="s">
        <v>861</v>
      </c>
      <c r="B71" s="767" t="s">
        <v>908</v>
      </c>
      <c r="C71" s="779"/>
      <c r="D71" s="779"/>
      <c r="E71" s="779"/>
      <c r="F71" s="780" t="e">
        <f t="shared" si="1"/>
        <v>#DIV/0!</v>
      </c>
    </row>
    <row r="72" spans="1:6" ht="17.45" customHeight="1">
      <c r="A72" s="746" t="s">
        <v>863</v>
      </c>
      <c r="B72" s="767" t="s">
        <v>909</v>
      </c>
      <c r="C72" s="749">
        <f>C73+C79</f>
        <v>0</v>
      </c>
      <c r="D72" s="749">
        <f>D73+D79</f>
        <v>0</v>
      </c>
      <c r="E72" s="749">
        <f>E73+E79</f>
        <v>0</v>
      </c>
      <c r="F72" s="749" t="e">
        <f t="shared" si="1"/>
        <v>#DIV/0!</v>
      </c>
    </row>
    <row r="73" spans="1:6" ht="17.45" customHeight="1">
      <c r="A73" s="746" t="s">
        <v>910</v>
      </c>
      <c r="B73" s="389" t="s">
        <v>911</v>
      </c>
      <c r="C73" s="752">
        <f>SUM(C74:C78)</f>
        <v>0</v>
      </c>
      <c r="D73" s="752">
        <f>SUM(D74:D78)</f>
        <v>0</v>
      </c>
      <c r="E73" s="752">
        <f>SUM(E74:E78)</f>
        <v>0</v>
      </c>
      <c r="F73" s="752" t="e">
        <f t="shared" si="1"/>
        <v>#DIV/0!</v>
      </c>
    </row>
    <row r="74" spans="1:6" ht="17.45" customHeight="1">
      <c r="A74" s="746" t="s">
        <v>912</v>
      </c>
      <c r="B74" s="778" t="s">
        <v>913</v>
      </c>
      <c r="C74" s="784"/>
      <c r="D74" s="784"/>
      <c r="E74" s="784"/>
      <c r="F74" s="785" t="e">
        <f t="shared" si="1"/>
        <v>#DIV/0!</v>
      </c>
    </row>
    <row r="75" spans="1:6" ht="17.45" customHeight="1">
      <c r="A75" s="746" t="s">
        <v>914</v>
      </c>
      <c r="B75" s="778" t="s">
        <v>915</v>
      </c>
      <c r="C75" s="784"/>
      <c r="D75" s="784"/>
      <c r="E75" s="784"/>
      <c r="F75" s="785" t="e">
        <f t="shared" si="1"/>
        <v>#DIV/0!</v>
      </c>
    </row>
    <row r="76" spans="1:6" ht="17.45" customHeight="1">
      <c r="A76" s="746" t="s">
        <v>916</v>
      </c>
      <c r="B76" s="778" t="s">
        <v>917</v>
      </c>
      <c r="C76" s="784"/>
      <c r="D76" s="784"/>
      <c r="E76" s="784"/>
      <c r="F76" s="785" t="e">
        <f t="shared" si="1"/>
        <v>#DIV/0!</v>
      </c>
    </row>
    <row r="77" spans="1:6" ht="17.45" customHeight="1">
      <c r="A77" s="746" t="s">
        <v>918</v>
      </c>
      <c r="B77" s="778" t="s">
        <v>919</v>
      </c>
      <c r="C77" s="784"/>
      <c r="D77" s="784"/>
      <c r="E77" s="784"/>
      <c r="F77" s="785" t="e">
        <f t="shared" si="1"/>
        <v>#DIV/0!</v>
      </c>
    </row>
    <row r="78" spans="1:6" ht="17.45" customHeight="1">
      <c r="A78" s="746" t="s">
        <v>920</v>
      </c>
      <c r="B78" s="778" t="s">
        <v>921</v>
      </c>
      <c r="C78" s="784"/>
      <c r="D78" s="784"/>
      <c r="E78" s="784"/>
      <c r="F78" s="785" t="e">
        <f t="shared" si="1"/>
        <v>#DIV/0!</v>
      </c>
    </row>
    <row r="79" spans="1:6" ht="17.45" customHeight="1">
      <c r="A79" s="746" t="s">
        <v>922</v>
      </c>
      <c r="B79" s="389" t="s">
        <v>923</v>
      </c>
      <c r="C79" s="786"/>
      <c r="D79" s="786"/>
      <c r="E79" s="786"/>
      <c r="F79" s="787" t="e">
        <f t="shared" si="1"/>
        <v>#DIV/0!</v>
      </c>
    </row>
    <row r="80" spans="1:6" ht="17.45" customHeight="1">
      <c r="A80" s="746" t="s">
        <v>865</v>
      </c>
      <c r="B80" s="767" t="s">
        <v>924</v>
      </c>
      <c r="C80" s="784"/>
      <c r="D80" s="784"/>
      <c r="E80" s="784"/>
      <c r="F80" s="785" t="e">
        <f t="shared" si="1"/>
        <v>#DIV/0!</v>
      </c>
    </row>
    <row r="81" spans="1:6" ht="17.45" customHeight="1">
      <c r="A81" s="746" t="s">
        <v>867</v>
      </c>
      <c r="B81" s="767" t="s">
        <v>925</v>
      </c>
      <c r="C81" s="784"/>
      <c r="D81" s="784"/>
      <c r="E81" s="784"/>
      <c r="F81" s="785" t="e">
        <f t="shared" si="1"/>
        <v>#DIV/0!</v>
      </c>
    </row>
    <row r="82" spans="1:6" s="151" customFormat="1" ht="17.45" customHeight="1">
      <c r="A82" s="746" t="s">
        <v>926</v>
      </c>
      <c r="B82" s="767" t="s">
        <v>905</v>
      </c>
      <c r="C82" s="784"/>
      <c r="D82" s="784"/>
      <c r="E82" s="784"/>
      <c r="F82" s="785" t="e">
        <f t="shared" si="1"/>
        <v>#DIV/0!</v>
      </c>
    </row>
    <row r="83" spans="1:6" s="209" customFormat="1" ht="17.45" customHeight="1">
      <c r="A83" s="385" t="s">
        <v>172</v>
      </c>
      <c r="B83" s="771" t="s">
        <v>927</v>
      </c>
      <c r="C83" s="788"/>
      <c r="D83" s="788"/>
      <c r="E83" s="788"/>
      <c r="F83" s="789" t="e">
        <f t="shared" si="1"/>
        <v>#DIV/0!</v>
      </c>
    </row>
    <row r="84" spans="1:6" s="178" customFormat="1" ht="17.45" customHeight="1">
      <c r="A84" s="790" t="s">
        <v>7</v>
      </c>
      <c r="B84" s="791" t="s">
        <v>928</v>
      </c>
      <c r="C84" s="782">
        <f>SUM(C86:C93)</f>
        <v>0</v>
      </c>
      <c r="D84" s="782">
        <f>SUM(D86:D93)</f>
        <v>0</v>
      </c>
      <c r="E84" s="782">
        <f>SUM(E86:E93)</f>
        <v>0</v>
      </c>
      <c r="F84" s="782" t="e">
        <f t="shared" si="1"/>
        <v>#DIV/0!</v>
      </c>
    </row>
    <row r="85" spans="1:6" ht="17.45" customHeight="1">
      <c r="A85" s="792"/>
      <c r="B85" s="793" t="s">
        <v>929</v>
      </c>
      <c r="C85" s="794"/>
      <c r="D85" s="794"/>
      <c r="E85" s="794"/>
      <c r="F85" s="795" t="e">
        <f t="shared" si="1"/>
        <v>#DIV/0!</v>
      </c>
    </row>
    <row r="86" spans="1:6" ht="17.45" customHeight="1">
      <c r="A86" s="746" t="s">
        <v>930</v>
      </c>
      <c r="B86" s="796" t="s">
        <v>931</v>
      </c>
      <c r="C86" s="779"/>
      <c r="D86" s="779"/>
      <c r="E86" s="779"/>
      <c r="F86" s="780" t="e">
        <f t="shared" si="1"/>
        <v>#DIV/0!</v>
      </c>
    </row>
    <row r="87" spans="1:6" ht="17.45" customHeight="1">
      <c r="A87" s="746" t="s">
        <v>932</v>
      </c>
      <c r="B87" s="796" t="s">
        <v>933</v>
      </c>
      <c r="C87" s="779"/>
      <c r="D87" s="779"/>
      <c r="E87" s="779"/>
      <c r="F87" s="780" t="e">
        <f t="shared" si="1"/>
        <v>#DIV/0!</v>
      </c>
    </row>
    <row r="88" spans="1:6" ht="17.45" customHeight="1">
      <c r="A88" s="746" t="s">
        <v>934</v>
      </c>
      <c r="B88" s="796" t="s">
        <v>935</v>
      </c>
      <c r="C88" s="779"/>
      <c r="D88" s="779"/>
      <c r="E88" s="779"/>
      <c r="F88" s="780" t="e">
        <f t="shared" si="1"/>
        <v>#DIV/0!</v>
      </c>
    </row>
    <row r="89" spans="1:6" ht="17.45" customHeight="1">
      <c r="A89" s="746" t="s">
        <v>936</v>
      </c>
      <c r="B89" s="796" t="s">
        <v>937</v>
      </c>
      <c r="C89" s="779"/>
      <c r="D89" s="779"/>
      <c r="E89" s="779"/>
      <c r="F89" s="780" t="e">
        <f t="shared" si="1"/>
        <v>#DIV/0!</v>
      </c>
    </row>
    <row r="90" spans="1:6" ht="17.45" customHeight="1">
      <c r="A90" s="746" t="s">
        <v>938</v>
      </c>
      <c r="B90" s="797" t="s">
        <v>939</v>
      </c>
      <c r="C90" s="779"/>
      <c r="D90" s="779"/>
      <c r="E90" s="779"/>
      <c r="F90" s="780" t="e">
        <f t="shared" si="1"/>
        <v>#DIV/0!</v>
      </c>
    </row>
    <row r="91" spans="1:6" ht="17.45" customHeight="1">
      <c r="A91" s="746" t="s">
        <v>940</v>
      </c>
      <c r="B91" s="797" t="s">
        <v>941</v>
      </c>
      <c r="C91" s="779"/>
      <c r="D91" s="779"/>
      <c r="E91" s="779"/>
      <c r="F91" s="780" t="e">
        <f t="shared" si="1"/>
        <v>#DIV/0!</v>
      </c>
    </row>
    <row r="92" spans="1:6" ht="17.45" customHeight="1">
      <c r="A92" s="746" t="s">
        <v>942</v>
      </c>
      <c r="B92" s="797" t="s">
        <v>943</v>
      </c>
      <c r="C92" s="779"/>
      <c r="D92" s="779"/>
      <c r="E92" s="779"/>
      <c r="F92" s="780" t="e">
        <f t="shared" si="1"/>
        <v>#DIV/0!</v>
      </c>
    </row>
    <row r="93" spans="1:6" s="151" customFormat="1" ht="17.45" customHeight="1">
      <c r="A93" s="746" t="s">
        <v>944</v>
      </c>
      <c r="B93" s="797" t="s">
        <v>945</v>
      </c>
      <c r="C93" s="779"/>
      <c r="D93" s="779"/>
      <c r="E93" s="779"/>
      <c r="F93" s="780" t="e">
        <f t="shared" si="1"/>
        <v>#DIV/0!</v>
      </c>
    </row>
    <row r="94" spans="1:6" s="169" customFormat="1" ht="27.75" customHeight="1">
      <c r="A94" s="385" t="s">
        <v>206</v>
      </c>
      <c r="B94" s="386" t="s">
        <v>946</v>
      </c>
      <c r="C94" s="752">
        <f>SUM(C95:C97)</f>
        <v>0</v>
      </c>
      <c r="D94" s="752">
        <f>SUM(D95:D97)</f>
        <v>0</v>
      </c>
      <c r="E94" s="752">
        <f>SUM(E95:E97)</f>
        <v>0</v>
      </c>
      <c r="F94" s="752" t="e">
        <f>E94/D94*100</f>
        <v>#DIV/0!</v>
      </c>
    </row>
    <row r="95" spans="1:6" s="178" customFormat="1" ht="17.45" customHeight="1">
      <c r="A95" s="732" t="s">
        <v>947</v>
      </c>
      <c r="B95" s="798" t="s">
        <v>287</v>
      </c>
      <c r="C95" s="779"/>
      <c r="D95" s="779"/>
      <c r="E95" s="779"/>
      <c r="F95" s="749" t="e">
        <f>E95/D95*100</f>
        <v>#DIV/0!</v>
      </c>
    </row>
    <row r="96" spans="1:6" s="178" customFormat="1" ht="17.45" customHeight="1">
      <c r="A96" s="732" t="s">
        <v>948</v>
      </c>
      <c r="B96" s="798" t="s">
        <v>949</v>
      </c>
      <c r="C96" s="779"/>
      <c r="D96" s="779"/>
      <c r="E96" s="779"/>
      <c r="F96" s="749" t="e">
        <f>E96/D96*100</f>
        <v>#DIV/0!</v>
      </c>
    </row>
    <row r="97" spans="1:6" s="178" customFormat="1" ht="17.45" customHeight="1">
      <c r="A97" s="732" t="s">
        <v>950</v>
      </c>
      <c r="B97" s="798" t="s">
        <v>274</v>
      </c>
      <c r="C97" s="779"/>
      <c r="D97" s="779"/>
      <c r="E97" s="779"/>
      <c r="F97" s="749" t="e">
        <f>E97/D97*100</f>
        <v>#DIV/0!</v>
      </c>
    </row>
    <row r="98" spans="1:6" s="209" customFormat="1" ht="17.45" customHeight="1">
      <c r="A98" s="790" t="s">
        <v>208</v>
      </c>
      <c r="B98" s="791" t="s">
        <v>951</v>
      </c>
      <c r="C98" s="782">
        <f>C100+C101+C102</f>
        <v>0</v>
      </c>
      <c r="D98" s="782">
        <f>D100+D101+D102</f>
        <v>0</v>
      </c>
      <c r="E98" s="782">
        <f>E100+E101+E102</f>
        <v>0</v>
      </c>
      <c r="F98" s="782" t="e">
        <f t="shared" si="1"/>
        <v>#DIV/0!</v>
      </c>
    </row>
    <row r="99" spans="1:6" s="151" customFormat="1" ht="17.45" customHeight="1">
      <c r="A99" s="792"/>
      <c r="B99" s="793" t="s">
        <v>952</v>
      </c>
      <c r="C99" s="794"/>
      <c r="D99" s="794"/>
      <c r="E99" s="794"/>
      <c r="F99" s="795" t="e">
        <f t="shared" si="1"/>
        <v>#DIV/0!</v>
      </c>
    </row>
    <row r="100" spans="1:6" s="151" customFormat="1" ht="17.45" customHeight="1">
      <c r="A100" s="799" t="s">
        <v>953</v>
      </c>
      <c r="B100" s="797" t="s">
        <v>954</v>
      </c>
      <c r="C100" s="784"/>
      <c r="D100" s="784"/>
      <c r="E100" s="784"/>
      <c r="F100" s="785" t="e">
        <f t="shared" si="1"/>
        <v>#DIV/0!</v>
      </c>
    </row>
    <row r="101" spans="1:6" s="151" customFormat="1" ht="17.45" customHeight="1">
      <c r="A101" s="799" t="s">
        <v>955</v>
      </c>
      <c r="B101" s="797" t="s">
        <v>956</v>
      </c>
      <c r="C101" s="784"/>
      <c r="D101" s="784"/>
      <c r="E101" s="784"/>
      <c r="F101" s="785" t="e">
        <f t="shared" si="1"/>
        <v>#DIV/0!</v>
      </c>
    </row>
    <row r="102" spans="1:6" s="151" customFormat="1" ht="17.45" customHeight="1">
      <c r="A102" s="799" t="s">
        <v>957</v>
      </c>
      <c r="B102" s="797" t="s">
        <v>958</v>
      </c>
      <c r="C102" s="784"/>
      <c r="D102" s="784"/>
      <c r="E102" s="784"/>
      <c r="F102" s="785" t="e">
        <f t="shared" si="1"/>
        <v>#DIV/0!</v>
      </c>
    </row>
    <row r="103" spans="1:6" s="209" customFormat="1" ht="17.45" customHeight="1">
      <c r="A103" s="385" t="s">
        <v>239</v>
      </c>
      <c r="B103" s="389" t="s">
        <v>959</v>
      </c>
      <c r="C103" s="752">
        <f>SUM(C104:C105)</f>
        <v>0</v>
      </c>
      <c r="D103" s="752">
        <f>SUM(D104:D105)</f>
        <v>0</v>
      </c>
      <c r="E103" s="752">
        <f>SUM(E104:E105)</f>
        <v>0</v>
      </c>
      <c r="F103" s="752" t="e">
        <f t="shared" si="1"/>
        <v>#DIV/0!</v>
      </c>
    </row>
    <row r="104" spans="1:6" s="178" customFormat="1" ht="17.45" customHeight="1">
      <c r="A104" s="732" t="s">
        <v>960</v>
      </c>
      <c r="B104" s="798" t="s">
        <v>961</v>
      </c>
      <c r="C104" s="779"/>
      <c r="D104" s="779"/>
      <c r="E104" s="779"/>
      <c r="F104" s="749" t="e">
        <f t="shared" si="1"/>
        <v>#DIV/0!</v>
      </c>
    </row>
    <row r="105" spans="1:6" s="178" customFormat="1" ht="17.45" customHeight="1">
      <c r="A105" s="732" t="s">
        <v>962</v>
      </c>
      <c r="B105" s="798" t="s">
        <v>963</v>
      </c>
      <c r="C105" s="779"/>
      <c r="D105" s="779"/>
      <c r="E105" s="779"/>
      <c r="F105" s="749" t="e">
        <f t="shared" si="1"/>
        <v>#DIV/0!</v>
      </c>
    </row>
    <row r="106" spans="1:6" s="209" customFormat="1" ht="17.45" customHeight="1">
      <c r="A106" s="790" t="s">
        <v>240</v>
      </c>
      <c r="B106" s="791" t="s">
        <v>964</v>
      </c>
      <c r="C106" s="782">
        <f>C108+C109</f>
        <v>0</v>
      </c>
      <c r="D106" s="782">
        <f>D108+D109</f>
        <v>0</v>
      </c>
      <c r="E106" s="782">
        <f>E108+E109</f>
        <v>0</v>
      </c>
      <c r="F106" s="782" t="e">
        <f t="shared" si="1"/>
        <v>#DIV/0!</v>
      </c>
    </row>
    <row r="107" spans="1:6" s="151" customFormat="1" ht="17.45" customHeight="1">
      <c r="A107" s="792"/>
      <c r="B107" s="793" t="s">
        <v>965</v>
      </c>
      <c r="C107" s="794"/>
      <c r="D107" s="794"/>
      <c r="E107" s="794"/>
      <c r="F107" s="795" t="e">
        <f t="shared" si="1"/>
        <v>#DIV/0!</v>
      </c>
    </row>
    <row r="108" spans="1:6" s="151" customFormat="1" ht="17.45" customHeight="1">
      <c r="A108" s="799" t="s">
        <v>966</v>
      </c>
      <c r="B108" s="797" t="s">
        <v>967</v>
      </c>
      <c r="C108" s="784"/>
      <c r="D108" s="784"/>
      <c r="E108" s="784"/>
      <c r="F108" s="785" t="e">
        <f t="shared" si="1"/>
        <v>#DIV/0!</v>
      </c>
    </row>
    <row r="109" spans="1:6" s="151" customFormat="1" ht="17.45" customHeight="1">
      <c r="A109" s="799" t="s">
        <v>968</v>
      </c>
      <c r="B109" s="797" t="s">
        <v>905</v>
      </c>
      <c r="C109" s="784"/>
      <c r="D109" s="784"/>
      <c r="E109" s="784"/>
      <c r="F109" s="785" t="e">
        <f t="shared" si="1"/>
        <v>#DIV/0!</v>
      </c>
    </row>
    <row r="110" spans="1:6" s="151" customFormat="1" ht="17.45" customHeight="1">
      <c r="A110" s="800" t="s">
        <v>241</v>
      </c>
      <c r="B110" s="755" t="s">
        <v>969</v>
      </c>
      <c r="C110" s="782">
        <f>C111+C112+C114+C113</f>
        <v>0</v>
      </c>
      <c r="D110" s="782">
        <f>D111+D112+D114+D113</f>
        <v>0</v>
      </c>
      <c r="E110" s="782">
        <f>E111+E112+E114+E113</f>
        <v>0</v>
      </c>
      <c r="F110" s="782" t="e">
        <f t="shared" si="1"/>
        <v>#DIV/0!</v>
      </c>
    </row>
    <row r="111" spans="1:6" s="151" customFormat="1" ht="17.45" customHeight="1">
      <c r="A111" s="746" t="s">
        <v>970</v>
      </c>
      <c r="B111" s="796" t="s">
        <v>971</v>
      </c>
      <c r="C111" s="784"/>
      <c r="D111" s="784"/>
      <c r="E111" s="784"/>
      <c r="F111" s="785" t="e">
        <f t="shared" si="1"/>
        <v>#DIV/0!</v>
      </c>
    </row>
    <row r="112" spans="1:6" s="151" customFormat="1" ht="17.45" customHeight="1">
      <c r="A112" s="746" t="s">
        <v>972</v>
      </c>
      <c r="B112" s="796" t="s">
        <v>888</v>
      </c>
      <c r="C112" s="784"/>
      <c r="D112" s="784"/>
      <c r="E112" s="784"/>
      <c r="F112" s="785" t="e">
        <f t="shared" si="1"/>
        <v>#DIV/0!</v>
      </c>
    </row>
    <row r="113" spans="1:6" s="151" customFormat="1" ht="17.45" customHeight="1">
      <c r="A113" s="746" t="s">
        <v>973</v>
      </c>
      <c r="B113" s="797" t="s">
        <v>889</v>
      </c>
      <c r="C113" s="784"/>
      <c r="D113" s="784"/>
      <c r="E113" s="784"/>
      <c r="F113" s="785" t="e">
        <f t="shared" si="1"/>
        <v>#DIV/0!</v>
      </c>
    </row>
    <row r="114" spans="1:6" s="151" customFormat="1" ht="17.45" customHeight="1">
      <c r="A114" s="746" t="s">
        <v>974</v>
      </c>
      <c r="B114" s="797" t="s">
        <v>975</v>
      </c>
      <c r="C114" s="784"/>
      <c r="D114" s="784"/>
      <c r="E114" s="784"/>
      <c r="F114" s="785" t="e">
        <f t="shared" si="1"/>
        <v>#DIV/0!</v>
      </c>
    </row>
    <row r="115" spans="1:6" s="151" customFormat="1" ht="17.45" customHeight="1">
      <c r="A115" s="385" t="s">
        <v>242</v>
      </c>
      <c r="B115" s="389" t="s">
        <v>976</v>
      </c>
      <c r="C115" s="782">
        <f>C116+C117+C118</f>
        <v>0</v>
      </c>
      <c r="D115" s="782">
        <f>D116+D117+D118</f>
        <v>0</v>
      </c>
      <c r="E115" s="782">
        <f>E116+E117+E118</f>
        <v>0</v>
      </c>
      <c r="F115" s="782" t="e">
        <f t="shared" si="1"/>
        <v>#DIV/0!</v>
      </c>
    </row>
    <row r="116" spans="1:6" ht="17.45" customHeight="1">
      <c r="A116" s="746" t="s">
        <v>977</v>
      </c>
      <c r="B116" s="767" t="s">
        <v>978</v>
      </c>
      <c r="C116" s="779"/>
      <c r="D116" s="779"/>
      <c r="E116" s="779"/>
      <c r="F116" s="780" t="e">
        <f t="shared" si="1"/>
        <v>#DIV/0!</v>
      </c>
    </row>
    <row r="117" spans="1:6" ht="17.45" customHeight="1">
      <c r="A117" s="746" t="s">
        <v>979</v>
      </c>
      <c r="B117" s="767" t="s">
        <v>980</v>
      </c>
      <c r="C117" s="779"/>
      <c r="D117" s="779"/>
      <c r="E117" s="779"/>
      <c r="F117" s="780" t="e">
        <f t="shared" si="1"/>
        <v>#DIV/0!</v>
      </c>
    </row>
    <row r="118" spans="1:6" s="398" customFormat="1" ht="17.45" customHeight="1">
      <c r="A118" s="746" t="s">
        <v>981</v>
      </c>
      <c r="B118" s="767" t="s">
        <v>905</v>
      </c>
      <c r="C118" s="779"/>
      <c r="D118" s="779"/>
      <c r="E118" s="779"/>
      <c r="F118" s="780" t="e">
        <f t="shared" si="1"/>
        <v>#DIV/0!</v>
      </c>
    </row>
    <row r="119" spans="1:6" s="398" customFormat="1" ht="19.5" customHeight="1">
      <c r="A119" s="801" t="s">
        <v>982</v>
      </c>
      <c r="B119" s="677" t="s">
        <v>983</v>
      </c>
      <c r="C119" s="802"/>
      <c r="D119" s="802"/>
      <c r="E119" s="802"/>
      <c r="F119" s="777" t="e">
        <f t="shared" si="1"/>
        <v>#DIV/0!</v>
      </c>
    </row>
    <row r="120" spans="1:6" s="398" customFormat="1" ht="21.75" customHeight="1">
      <c r="A120" s="801" t="s">
        <v>984</v>
      </c>
      <c r="B120" s="757" t="s">
        <v>985</v>
      </c>
      <c r="C120" s="777">
        <f>C121+C122</f>
        <v>0</v>
      </c>
      <c r="D120" s="777">
        <f>D121+D122</f>
        <v>0</v>
      </c>
      <c r="E120" s="777">
        <f>E121+E122</f>
        <v>0</v>
      </c>
      <c r="F120" s="752" t="e">
        <f t="shared" si="1"/>
        <v>#DIV/0!</v>
      </c>
    </row>
    <row r="121" spans="1:6" s="398" customFormat="1" ht="17.45" customHeight="1">
      <c r="A121" s="799" t="s">
        <v>83</v>
      </c>
      <c r="B121" s="797" t="s">
        <v>986</v>
      </c>
      <c r="C121" s="784"/>
      <c r="D121" s="784"/>
      <c r="E121" s="784"/>
      <c r="F121" s="785" t="e">
        <f t="shared" si="1"/>
        <v>#DIV/0!</v>
      </c>
    </row>
    <row r="122" spans="1:6" s="398" customFormat="1" ht="17.45" customHeight="1">
      <c r="A122" s="799" t="s">
        <v>98</v>
      </c>
      <c r="B122" s="797" t="s">
        <v>905</v>
      </c>
      <c r="C122" s="784"/>
      <c r="D122" s="784"/>
      <c r="E122" s="784"/>
      <c r="F122" s="785" t="e">
        <f t="shared" si="1"/>
        <v>#DIV/0!</v>
      </c>
    </row>
    <row r="123" spans="1:6" s="398" customFormat="1" ht="21.75" customHeight="1">
      <c r="A123" s="801" t="s">
        <v>987</v>
      </c>
      <c r="B123" s="757" t="s">
        <v>988</v>
      </c>
      <c r="C123" s="777">
        <f>C124+C126+C125</f>
        <v>0</v>
      </c>
      <c r="D123" s="777">
        <f>D124+D126+D125</f>
        <v>0</v>
      </c>
      <c r="E123" s="777">
        <f>E124+E126+E125</f>
        <v>0</v>
      </c>
      <c r="F123" s="759" t="e">
        <f t="shared" si="1"/>
        <v>#DIV/0!</v>
      </c>
    </row>
    <row r="124" spans="1:6" s="398" customFormat="1" ht="17.45" customHeight="1">
      <c r="A124" s="799" t="s">
        <v>83</v>
      </c>
      <c r="B124" s="767" t="s">
        <v>989</v>
      </c>
      <c r="C124" s="803"/>
      <c r="D124" s="803"/>
      <c r="E124" s="803"/>
      <c r="F124" s="804" t="e">
        <f t="shared" si="1"/>
        <v>#DIV/0!</v>
      </c>
    </row>
    <row r="125" spans="1:6" s="398" customFormat="1" ht="17.45" customHeight="1">
      <c r="A125" s="799" t="s">
        <v>98</v>
      </c>
      <c r="B125" s="805" t="s">
        <v>990</v>
      </c>
      <c r="C125" s="803"/>
      <c r="D125" s="803"/>
      <c r="E125" s="803"/>
      <c r="F125" s="804" t="e">
        <f t="shared" si="1"/>
        <v>#DIV/0!</v>
      </c>
    </row>
    <row r="126" spans="1:6" s="398" customFormat="1" ht="17.45" customHeight="1">
      <c r="A126" s="799" t="s">
        <v>164</v>
      </c>
      <c r="B126" s="805" t="s">
        <v>976</v>
      </c>
      <c r="C126" s="803"/>
      <c r="D126" s="803"/>
      <c r="E126" s="803"/>
      <c r="F126" s="804" t="e">
        <f t="shared" si="1"/>
        <v>#DIV/0!</v>
      </c>
    </row>
    <row r="127" spans="1:6" s="398" customFormat="1" ht="19.5" customHeight="1">
      <c r="A127" s="801" t="s">
        <v>991</v>
      </c>
      <c r="B127" s="677" t="s">
        <v>992</v>
      </c>
      <c r="C127" s="806"/>
      <c r="D127" s="806"/>
      <c r="E127" s="806"/>
      <c r="F127" s="807" t="e">
        <f t="shared" si="1"/>
        <v>#DIV/0!</v>
      </c>
    </row>
    <row r="128" spans="1:6" s="743" customFormat="1" ht="12" customHeight="1">
      <c r="A128" s="1389"/>
      <c r="B128" s="1389"/>
      <c r="C128" s="1389"/>
      <c r="D128" s="1389"/>
      <c r="E128" s="1389"/>
      <c r="F128" s="1389"/>
    </row>
    <row r="129" spans="1:6" s="743" customFormat="1" ht="19.5" customHeight="1">
      <c r="A129" s="808" t="s">
        <v>993</v>
      </c>
      <c r="B129" s="677" t="s">
        <v>994</v>
      </c>
      <c r="C129" s="809">
        <f>C14-C57</f>
        <v>0</v>
      </c>
      <c r="D129" s="809">
        <f>D14-D57</f>
        <v>0</v>
      </c>
      <c r="E129" s="809">
        <f>E14-E57</f>
        <v>0</v>
      </c>
      <c r="F129" s="782" t="e">
        <f t="shared" ref="F129:F135" si="2">E129/D129*100</f>
        <v>#DIV/0!</v>
      </c>
    </row>
    <row r="130" spans="1:6" s="743" customFormat="1" ht="19.5" customHeight="1">
      <c r="A130" s="808" t="s">
        <v>995</v>
      </c>
      <c r="B130" s="757" t="s">
        <v>996</v>
      </c>
      <c r="C130" s="810"/>
      <c r="D130" s="810"/>
      <c r="E130" s="810"/>
      <c r="F130" s="782" t="e">
        <f t="shared" si="2"/>
        <v>#DIV/0!</v>
      </c>
    </row>
    <row r="131" spans="1:6" s="743" customFormat="1" ht="19.5" customHeight="1">
      <c r="A131" s="808" t="s">
        <v>997</v>
      </c>
      <c r="B131" s="677" t="s">
        <v>998</v>
      </c>
      <c r="C131" s="809">
        <f>C129-C130</f>
        <v>0</v>
      </c>
      <c r="D131" s="809">
        <f>D129-D130</f>
        <v>0</v>
      </c>
      <c r="E131" s="809">
        <f>E129-E130</f>
        <v>0</v>
      </c>
      <c r="F131" s="782" t="e">
        <f t="shared" si="2"/>
        <v>#DIV/0!</v>
      </c>
    </row>
    <row r="132" spans="1:6" s="398" customFormat="1" ht="17.45" customHeight="1">
      <c r="A132" s="385" t="s">
        <v>83</v>
      </c>
      <c r="B132" s="739" t="s">
        <v>999</v>
      </c>
      <c r="C132" s="740">
        <f>C133+C134</f>
        <v>0</v>
      </c>
      <c r="D132" s="740">
        <f>D133+D134</f>
        <v>0</v>
      </c>
      <c r="E132" s="740">
        <f>E133+E134</f>
        <v>0</v>
      </c>
      <c r="F132" s="782" t="e">
        <f t="shared" si="2"/>
        <v>#DIV/0!</v>
      </c>
    </row>
    <row r="133" spans="1:6" s="398" customFormat="1" ht="17.45" customHeight="1">
      <c r="A133" s="746" t="s">
        <v>837</v>
      </c>
      <c r="B133" s="811" t="s">
        <v>1000</v>
      </c>
      <c r="C133" s="812"/>
      <c r="D133" s="812"/>
      <c r="E133" s="812"/>
      <c r="F133" s="782" t="e">
        <f t="shared" si="2"/>
        <v>#DIV/0!</v>
      </c>
    </row>
    <row r="134" spans="1:6" s="398" customFormat="1" ht="17.45" customHeight="1">
      <c r="A134" s="746" t="s">
        <v>845</v>
      </c>
      <c r="B134" s="811" t="s">
        <v>1001</v>
      </c>
      <c r="C134" s="812"/>
      <c r="D134" s="812"/>
      <c r="E134" s="812"/>
      <c r="F134" s="782" t="e">
        <f t="shared" si="2"/>
        <v>#DIV/0!</v>
      </c>
    </row>
    <row r="135" spans="1:6" s="398" customFormat="1" ht="17.45" customHeight="1">
      <c r="A135" s="385" t="s">
        <v>98</v>
      </c>
      <c r="B135" s="739" t="s">
        <v>1002</v>
      </c>
      <c r="C135" s="813"/>
      <c r="D135" s="813"/>
      <c r="E135" s="813"/>
      <c r="F135" s="782" t="e">
        <f t="shared" si="2"/>
        <v>#DIV/0!</v>
      </c>
    </row>
    <row r="136" spans="1:6" s="398" customFormat="1" ht="10.5" customHeight="1">
      <c r="A136" s="385"/>
      <c r="B136" s="739"/>
      <c r="C136" s="738"/>
      <c r="D136" s="738"/>
      <c r="E136" s="738"/>
      <c r="F136" s="777"/>
    </row>
    <row r="137" spans="1:6" ht="21.75" customHeight="1">
      <c r="A137" s="808" t="s">
        <v>1003</v>
      </c>
      <c r="B137" s="677" t="s">
        <v>1004</v>
      </c>
      <c r="C137" s="777">
        <f>C138+C139+C140+C142+C141</f>
        <v>0</v>
      </c>
      <c r="D137" s="777">
        <f>D138+D139+D140+D142+D141</f>
        <v>0</v>
      </c>
      <c r="E137" s="777">
        <f>E138+E139+E140+E142+E141</f>
        <v>0</v>
      </c>
      <c r="F137" s="777" t="e">
        <f t="shared" ref="F137:F142" si="3">E137/D137*100</f>
        <v>#DIV/0!</v>
      </c>
    </row>
    <row r="138" spans="1:6" ht="17.45" customHeight="1">
      <c r="A138" s="746" t="s">
        <v>83</v>
      </c>
      <c r="B138" s="778" t="s">
        <v>1005</v>
      </c>
      <c r="C138" s="779"/>
      <c r="D138" s="779"/>
      <c r="E138" s="779"/>
      <c r="F138" s="780" t="e">
        <f t="shared" si="3"/>
        <v>#DIV/0!</v>
      </c>
    </row>
    <row r="139" spans="1:6" ht="17.45" customHeight="1">
      <c r="A139" s="746" t="s">
        <v>98</v>
      </c>
      <c r="B139" s="797" t="s">
        <v>1006</v>
      </c>
      <c r="C139" s="779"/>
      <c r="D139" s="779"/>
      <c r="E139" s="779"/>
      <c r="F139" s="780" t="e">
        <f t="shared" si="3"/>
        <v>#DIV/0!</v>
      </c>
    </row>
    <row r="140" spans="1:6" ht="17.45" customHeight="1">
      <c r="A140" s="746" t="s">
        <v>164</v>
      </c>
      <c r="B140" s="797" t="s">
        <v>1007</v>
      </c>
      <c r="C140" s="779"/>
      <c r="D140" s="779"/>
      <c r="E140" s="779"/>
      <c r="F140" s="780" t="e">
        <f t="shared" si="3"/>
        <v>#DIV/0!</v>
      </c>
    </row>
    <row r="141" spans="1:6" ht="17.45" customHeight="1">
      <c r="A141" s="746" t="s">
        <v>172</v>
      </c>
      <c r="B141" s="797" t="s">
        <v>1008</v>
      </c>
      <c r="C141" s="779"/>
      <c r="D141" s="779"/>
      <c r="E141" s="779"/>
      <c r="F141" s="780" t="e">
        <f t="shared" si="3"/>
        <v>#DIV/0!</v>
      </c>
    </row>
    <row r="142" spans="1:6" ht="17.45" customHeight="1">
      <c r="A142" s="746" t="s">
        <v>7</v>
      </c>
      <c r="B142" s="797" t="s">
        <v>1009</v>
      </c>
      <c r="C142" s="779"/>
      <c r="D142" s="779"/>
      <c r="E142" s="779"/>
      <c r="F142" s="780" t="e">
        <f t="shared" si="3"/>
        <v>#DIV/0!</v>
      </c>
    </row>
    <row r="143" spans="1:6" s="743" customFormat="1" ht="10.5" customHeight="1">
      <c r="A143" s="1390"/>
      <c r="B143" s="1390"/>
      <c r="C143" s="1390"/>
      <c r="D143" s="1390"/>
      <c r="E143" s="1390"/>
      <c r="F143" s="1390"/>
    </row>
    <row r="144" spans="1:6" ht="22.5" customHeight="1">
      <c r="A144" s="814" t="s">
        <v>1010</v>
      </c>
      <c r="B144" s="815" t="s">
        <v>1011</v>
      </c>
      <c r="C144" s="773">
        <f>SUM(C145:C151)</f>
        <v>0</v>
      </c>
      <c r="D144" s="773">
        <f>SUM(D145:D151)</f>
        <v>0</v>
      </c>
      <c r="E144" s="773">
        <f>SUM(E145:E151)</f>
        <v>0</v>
      </c>
      <c r="F144" s="773" t="e">
        <f t="shared" ref="F144:F151" si="4">E144/D144*100</f>
        <v>#DIV/0!</v>
      </c>
    </row>
    <row r="145" spans="1:8" ht="17.45" customHeight="1">
      <c r="A145" s="816" t="s">
        <v>83</v>
      </c>
      <c r="B145" s="778" t="s">
        <v>1005</v>
      </c>
      <c r="C145" s="779"/>
      <c r="D145" s="779"/>
      <c r="E145" s="779"/>
      <c r="F145" s="780" t="e">
        <f t="shared" si="4"/>
        <v>#DIV/0!</v>
      </c>
    </row>
    <row r="146" spans="1:8" ht="17.45" customHeight="1">
      <c r="A146" s="816" t="s">
        <v>98</v>
      </c>
      <c r="B146" s="797" t="s">
        <v>1006</v>
      </c>
      <c r="C146" s="779"/>
      <c r="D146" s="779"/>
      <c r="E146" s="779"/>
      <c r="F146" s="780" t="e">
        <f t="shared" si="4"/>
        <v>#DIV/0!</v>
      </c>
    </row>
    <row r="147" spans="1:8" ht="17.45" customHeight="1">
      <c r="A147" s="816" t="s">
        <v>164</v>
      </c>
      <c r="B147" s="797" t="s">
        <v>1007</v>
      </c>
      <c r="C147" s="779"/>
      <c r="D147" s="779"/>
      <c r="E147" s="779"/>
      <c r="F147" s="780" t="e">
        <f t="shared" si="4"/>
        <v>#DIV/0!</v>
      </c>
    </row>
    <row r="148" spans="1:8" ht="17.45" customHeight="1">
      <c r="A148" s="816" t="s">
        <v>172</v>
      </c>
      <c r="B148" s="797" t="s">
        <v>1008</v>
      </c>
      <c r="C148" s="779"/>
      <c r="D148" s="779"/>
      <c r="E148" s="779"/>
      <c r="F148" s="780" t="e">
        <f t="shared" si="4"/>
        <v>#DIV/0!</v>
      </c>
    </row>
    <row r="149" spans="1:8" ht="17.45" customHeight="1">
      <c r="A149" s="816" t="s">
        <v>7</v>
      </c>
      <c r="B149" s="797" t="s">
        <v>1009</v>
      </c>
      <c r="C149" s="779"/>
      <c r="D149" s="779"/>
      <c r="E149" s="779"/>
      <c r="F149" s="780" t="e">
        <f>E149/D149*100</f>
        <v>#DIV/0!</v>
      </c>
    </row>
    <row r="150" spans="1:8" ht="17.45" customHeight="1">
      <c r="A150" s="816" t="s">
        <v>206</v>
      </c>
      <c r="B150" s="797" t="s">
        <v>1012</v>
      </c>
      <c r="C150" s="779"/>
      <c r="D150" s="779"/>
      <c r="E150" s="779"/>
      <c r="F150" s="780" t="e">
        <f t="shared" si="4"/>
        <v>#DIV/0!</v>
      </c>
    </row>
    <row r="151" spans="1:8" ht="17.45" customHeight="1">
      <c r="A151" s="816" t="s">
        <v>208</v>
      </c>
      <c r="B151" s="797" t="s">
        <v>1013</v>
      </c>
      <c r="C151" s="779"/>
      <c r="D151" s="779"/>
      <c r="E151" s="779"/>
      <c r="F151" s="780" t="e">
        <f t="shared" si="4"/>
        <v>#DIV/0!</v>
      </c>
    </row>
    <row r="152" spans="1:8" ht="12" customHeight="1">
      <c r="B152" s="1382" t="s">
        <v>1014</v>
      </c>
      <c r="C152" s="1383"/>
      <c r="D152" s="1383"/>
      <c r="E152" s="1383"/>
      <c r="F152" s="817"/>
    </row>
    <row r="153" spans="1:8" ht="12" customHeight="1">
      <c r="B153" s="1392" t="s">
        <v>1015</v>
      </c>
      <c r="C153" s="1393"/>
      <c r="D153" s="1393"/>
      <c r="E153" s="1393"/>
      <c r="F153" s="1393"/>
      <c r="G153" s="818"/>
      <c r="H153" s="818"/>
    </row>
    <row r="154" spans="1:8" ht="12" customHeight="1">
      <c r="B154" s="819"/>
      <c r="F154" s="817"/>
    </row>
    <row r="155" spans="1:8" ht="15.75" customHeight="1">
      <c r="B155" s="820" t="s">
        <v>1016</v>
      </c>
      <c r="C155" s="820"/>
      <c r="D155" s="817"/>
      <c r="E155" s="817"/>
      <c r="F155" s="817"/>
    </row>
    <row r="156" spans="1:8" ht="12" customHeight="1">
      <c r="C156" s="821"/>
      <c r="D156" s="817"/>
      <c r="E156" s="817"/>
      <c r="F156" s="817"/>
    </row>
    <row r="157" spans="1:8" ht="43.5" customHeight="1">
      <c r="A157" s="1394" t="s">
        <v>229</v>
      </c>
      <c r="B157" s="1394" t="s">
        <v>189</v>
      </c>
      <c r="C157" s="1376" t="s">
        <v>831</v>
      </c>
      <c r="D157" s="1376" t="s">
        <v>832</v>
      </c>
      <c r="E157" s="1376" t="s">
        <v>627</v>
      </c>
      <c r="F157" s="1376" t="s">
        <v>1017</v>
      </c>
    </row>
    <row r="158" spans="1:8" ht="9.75" customHeight="1">
      <c r="A158" s="1395"/>
      <c r="B158" s="1396"/>
      <c r="C158" s="1376"/>
      <c r="D158" s="1376"/>
      <c r="E158" s="1376"/>
      <c r="F158" s="1376"/>
    </row>
    <row r="159" spans="1:8" ht="18" customHeight="1">
      <c r="A159" s="822" t="s">
        <v>83</v>
      </c>
      <c r="B159" s="822" t="s">
        <v>98</v>
      </c>
      <c r="C159" s="822" t="s">
        <v>164</v>
      </c>
      <c r="D159" s="823" t="s">
        <v>172</v>
      </c>
      <c r="E159" s="823" t="s">
        <v>7</v>
      </c>
      <c r="F159" s="823" t="s">
        <v>206</v>
      </c>
    </row>
    <row r="160" spans="1:8" ht="18" customHeight="1">
      <c r="A160" s="824" t="s">
        <v>190</v>
      </c>
      <c r="B160" s="1397" t="s">
        <v>1018</v>
      </c>
      <c r="C160" s="1385"/>
      <c r="D160" s="1385"/>
      <c r="E160" s="1385"/>
      <c r="F160" s="1386"/>
    </row>
    <row r="161" spans="1:6" ht="18" customHeight="1">
      <c r="A161" s="824" t="s">
        <v>83</v>
      </c>
      <c r="B161" s="1397" t="s">
        <v>1019</v>
      </c>
      <c r="C161" s="1385"/>
      <c r="D161" s="1385"/>
      <c r="E161" s="1385"/>
      <c r="F161" s="1386"/>
    </row>
    <row r="162" spans="1:6" ht="17.45" customHeight="1">
      <c r="A162" s="732" t="s">
        <v>837</v>
      </c>
      <c r="B162" s="747" t="s">
        <v>1020</v>
      </c>
      <c r="C162" s="754"/>
      <c r="D162" s="825"/>
      <c r="E162" s="825"/>
      <c r="F162" s="826">
        <f>E162-D162</f>
        <v>0</v>
      </c>
    </row>
    <row r="163" spans="1:6" ht="18" customHeight="1">
      <c r="A163" s="732" t="s">
        <v>845</v>
      </c>
      <c r="B163" s="747" t="s">
        <v>1021</v>
      </c>
      <c r="C163" s="754"/>
      <c r="D163" s="825"/>
      <c r="E163" s="825"/>
      <c r="F163" s="826">
        <f>E163-D163</f>
        <v>0</v>
      </c>
    </row>
    <row r="164" spans="1:6" ht="18" customHeight="1">
      <c r="A164" s="732" t="s">
        <v>847</v>
      </c>
      <c r="B164" s="827" t="s">
        <v>1022</v>
      </c>
      <c r="C164" s="780" t="s">
        <v>166</v>
      </c>
      <c r="D164" s="828">
        <f>D165+D169</f>
        <v>0</v>
      </c>
      <c r="E164" s="780" t="s">
        <v>166</v>
      </c>
      <c r="F164" s="775" t="s">
        <v>166</v>
      </c>
    </row>
    <row r="165" spans="1:6" ht="18" customHeight="1">
      <c r="A165" s="829" t="s">
        <v>1023</v>
      </c>
      <c r="B165" s="827" t="s">
        <v>1024</v>
      </c>
      <c r="C165" s="780" t="s">
        <v>166</v>
      </c>
      <c r="D165" s="825">
        <f>SUM(D166:D168)</f>
        <v>0</v>
      </c>
      <c r="E165" s="780" t="s">
        <v>166</v>
      </c>
      <c r="F165" s="775" t="s">
        <v>166</v>
      </c>
    </row>
    <row r="166" spans="1:6" ht="18" customHeight="1">
      <c r="A166" s="829" t="s">
        <v>1025</v>
      </c>
      <c r="B166" s="747" t="s">
        <v>1026</v>
      </c>
      <c r="C166" s="780" t="s">
        <v>166</v>
      </c>
      <c r="D166" s="825"/>
      <c r="E166" s="780" t="s">
        <v>166</v>
      </c>
      <c r="F166" s="780" t="s">
        <v>166</v>
      </c>
    </row>
    <row r="167" spans="1:6" ht="18" customHeight="1">
      <c r="A167" s="829" t="s">
        <v>1027</v>
      </c>
      <c r="B167" s="747" t="s">
        <v>1028</v>
      </c>
      <c r="C167" s="780" t="s">
        <v>166</v>
      </c>
      <c r="D167" s="825"/>
      <c r="E167" s="780" t="s">
        <v>166</v>
      </c>
      <c r="F167" s="780" t="s">
        <v>166</v>
      </c>
    </row>
    <row r="168" spans="1:6" ht="18" customHeight="1">
      <c r="A168" s="829" t="s">
        <v>1029</v>
      </c>
      <c r="B168" s="747" t="s">
        <v>1030</v>
      </c>
      <c r="C168" s="780" t="s">
        <v>166</v>
      </c>
      <c r="D168" s="825"/>
      <c r="E168" s="780" t="s">
        <v>166</v>
      </c>
      <c r="F168" s="780" t="s">
        <v>166</v>
      </c>
    </row>
    <row r="169" spans="1:6" ht="18" customHeight="1">
      <c r="A169" s="829" t="s">
        <v>1031</v>
      </c>
      <c r="B169" s="830" t="s">
        <v>1032</v>
      </c>
      <c r="C169" s="780" t="s">
        <v>166</v>
      </c>
      <c r="D169" s="825">
        <f>SUM(D170:D172)</f>
        <v>0</v>
      </c>
      <c r="E169" s="780" t="s">
        <v>166</v>
      </c>
      <c r="F169" s="775" t="s">
        <v>166</v>
      </c>
    </row>
    <row r="170" spans="1:6" ht="18" customHeight="1">
      <c r="A170" s="829" t="s">
        <v>1033</v>
      </c>
      <c r="B170" s="747" t="s">
        <v>1026</v>
      </c>
      <c r="C170" s="780" t="s">
        <v>166</v>
      </c>
      <c r="D170" s="825"/>
      <c r="E170" s="780" t="s">
        <v>166</v>
      </c>
      <c r="F170" s="780" t="s">
        <v>166</v>
      </c>
    </row>
    <row r="171" spans="1:6" ht="18" customHeight="1">
      <c r="A171" s="829" t="s">
        <v>1034</v>
      </c>
      <c r="B171" s="747" t="s">
        <v>1028</v>
      </c>
      <c r="C171" s="780" t="s">
        <v>166</v>
      </c>
      <c r="D171" s="825"/>
      <c r="E171" s="780" t="s">
        <v>166</v>
      </c>
      <c r="F171" s="780" t="s">
        <v>166</v>
      </c>
    </row>
    <row r="172" spans="1:6" ht="18" customHeight="1">
      <c r="A172" s="829" t="s">
        <v>1035</v>
      </c>
      <c r="B172" s="747" t="s">
        <v>1030</v>
      </c>
      <c r="C172" s="780" t="s">
        <v>166</v>
      </c>
      <c r="D172" s="825"/>
      <c r="E172" s="780" t="s">
        <v>166</v>
      </c>
      <c r="F172" s="780" t="s">
        <v>166</v>
      </c>
    </row>
    <row r="173" spans="1:6" ht="18" customHeight="1">
      <c r="A173" s="732" t="s">
        <v>849</v>
      </c>
      <c r="B173" s="827" t="s">
        <v>1036</v>
      </c>
      <c r="C173" s="780" t="s">
        <v>166</v>
      </c>
      <c r="D173" s="825">
        <f>SUM(D174:D176)</f>
        <v>0</v>
      </c>
      <c r="E173" s="780" t="s">
        <v>166</v>
      </c>
      <c r="F173" s="775" t="s">
        <v>166</v>
      </c>
    </row>
    <row r="174" spans="1:6" ht="18" customHeight="1">
      <c r="A174" s="732" t="s">
        <v>1037</v>
      </c>
      <c r="B174" s="747" t="s">
        <v>1026</v>
      </c>
      <c r="C174" s="780" t="s">
        <v>166</v>
      </c>
      <c r="D174" s="825"/>
      <c r="E174" s="780" t="s">
        <v>166</v>
      </c>
      <c r="F174" s="780" t="s">
        <v>166</v>
      </c>
    </row>
    <row r="175" spans="1:6" ht="18" customHeight="1">
      <c r="A175" s="732" t="s">
        <v>1038</v>
      </c>
      <c r="B175" s="747" t="s">
        <v>1028</v>
      </c>
      <c r="C175" s="780" t="s">
        <v>166</v>
      </c>
      <c r="D175" s="825"/>
      <c r="E175" s="780" t="s">
        <v>166</v>
      </c>
      <c r="F175" s="780" t="s">
        <v>166</v>
      </c>
    </row>
    <row r="176" spans="1:6" ht="18" customHeight="1">
      <c r="A176" s="732" t="s">
        <v>1039</v>
      </c>
      <c r="B176" s="747" t="s">
        <v>1030</v>
      </c>
      <c r="C176" s="780" t="s">
        <v>166</v>
      </c>
      <c r="D176" s="825"/>
      <c r="E176" s="780" t="s">
        <v>166</v>
      </c>
      <c r="F176" s="780" t="s">
        <v>166</v>
      </c>
    </row>
    <row r="177" spans="1:6" ht="18" customHeight="1">
      <c r="A177" s="824" t="s">
        <v>98</v>
      </c>
      <c r="B177" s="1391" t="s">
        <v>1040</v>
      </c>
      <c r="C177" s="1385"/>
      <c r="D177" s="1385"/>
      <c r="E177" s="1385"/>
      <c r="F177" s="1386"/>
    </row>
    <row r="178" spans="1:6" ht="18" customHeight="1">
      <c r="A178" s="831" t="s">
        <v>881</v>
      </c>
      <c r="B178" s="827" t="s">
        <v>1041</v>
      </c>
      <c r="C178" s="780" t="s">
        <v>166</v>
      </c>
      <c r="D178" s="825"/>
      <c r="E178" s="780" t="s">
        <v>166</v>
      </c>
      <c r="F178" s="775" t="s">
        <v>166</v>
      </c>
    </row>
    <row r="179" spans="1:6" ht="18" customHeight="1">
      <c r="A179" s="732" t="s">
        <v>882</v>
      </c>
      <c r="B179" s="747" t="s">
        <v>1042</v>
      </c>
      <c r="C179" s="780" t="s">
        <v>166</v>
      </c>
      <c r="D179" s="825"/>
      <c r="E179" s="780" t="s">
        <v>166</v>
      </c>
      <c r="F179" s="775" t="s">
        <v>166</v>
      </c>
    </row>
    <row r="180" spans="1:6" ht="18" customHeight="1">
      <c r="A180" s="824" t="s">
        <v>209</v>
      </c>
      <c r="B180" s="1397" t="s">
        <v>1043</v>
      </c>
      <c r="C180" s="1385"/>
      <c r="D180" s="1385"/>
      <c r="E180" s="1385"/>
      <c r="F180" s="1386"/>
    </row>
    <row r="181" spans="1:6" ht="18" customHeight="1">
      <c r="A181" s="824" t="s">
        <v>83</v>
      </c>
      <c r="B181" s="1397" t="s">
        <v>1019</v>
      </c>
      <c r="C181" s="1385"/>
      <c r="D181" s="1385"/>
      <c r="E181" s="1385"/>
      <c r="F181" s="1386"/>
    </row>
    <row r="182" spans="1:6" ht="18" customHeight="1">
      <c r="A182" s="732" t="s">
        <v>837</v>
      </c>
      <c r="B182" s="747" t="s">
        <v>1020</v>
      </c>
      <c r="C182" s="832"/>
      <c r="D182" s="825"/>
      <c r="E182" s="825"/>
      <c r="F182" s="826">
        <f>E182-D182</f>
        <v>0</v>
      </c>
    </row>
    <row r="183" spans="1:6" ht="18" customHeight="1">
      <c r="A183" s="732" t="s">
        <v>845</v>
      </c>
      <c r="B183" s="747" t="s">
        <v>1021</v>
      </c>
      <c r="C183" s="832"/>
      <c r="D183" s="825"/>
      <c r="E183" s="825"/>
      <c r="F183" s="826">
        <f>E183-D183</f>
        <v>0</v>
      </c>
    </row>
    <row r="184" spans="1:6" ht="18" customHeight="1">
      <c r="A184" s="732" t="s">
        <v>847</v>
      </c>
      <c r="B184" s="827" t="s">
        <v>1022</v>
      </c>
      <c r="C184" s="780" t="s">
        <v>166</v>
      </c>
      <c r="D184" s="828">
        <f>SUM(D185:D186)</f>
        <v>0</v>
      </c>
      <c r="E184" s="780" t="s">
        <v>166</v>
      </c>
      <c r="F184" s="775" t="s">
        <v>166</v>
      </c>
    </row>
    <row r="185" spans="1:6" ht="18" customHeight="1">
      <c r="A185" s="829" t="s">
        <v>1023</v>
      </c>
      <c r="B185" s="827" t="s">
        <v>1024</v>
      </c>
      <c r="C185" s="780" t="s">
        <v>166</v>
      </c>
      <c r="D185" s="825"/>
      <c r="E185" s="780" t="s">
        <v>166</v>
      </c>
      <c r="F185" s="775" t="s">
        <v>166</v>
      </c>
    </row>
    <row r="186" spans="1:6" ht="18" customHeight="1">
      <c r="A186" s="829" t="s">
        <v>1031</v>
      </c>
      <c r="B186" s="830" t="s">
        <v>1032</v>
      </c>
      <c r="C186" s="780" t="s">
        <v>166</v>
      </c>
      <c r="D186" s="825"/>
      <c r="E186" s="780" t="s">
        <v>166</v>
      </c>
      <c r="F186" s="775" t="s">
        <v>166</v>
      </c>
    </row>
    <row r="187" spans="1:6" ht="18" customHeight="1">
      <c r="A187" s="732" t="s">
        <v>849</v>
      </c>
      <c r="B187" s="827" t="s">
        <v>1036</v>
      </c>
      <c r="C187" s="780" t="s">
        <v>166</v>
      </c>
      <c r="D187" s="825"/>
      <c r="E187" s="780" t="s">
        <v>166</v>
      </c>
      <c r="F187" s="775" t="s">
        <v>166</v>
      </c>
    </row>
    <row r="188" spans="1:6" ht="18" customHeight="1">
      <c r="A188" s="824" t="s">
        <v>98</v>
      </c>
      <c r="B188" s="1391" t="s">
        <v>1040</v>
      </c>
      <c r="C188" s="1385"/>
      <c r="D188" s="1385"/>
      <c r="E188" s="1385"/>
      <c r="F188" s="1386"/>
    </row>
    <row r="189" spans="1:6" ht="18" customHeight="1">
      <c r="A189" s="831" t="s">
        <v>881</v>
      </c>
      <c r="B189" s="827" t="s">
        <v>1041</v>
      </c>
      <c r="C189" s="780" t="s">
        <v>166</v>
      </c>
      <c r="D189" s="825"/>
      <c r="E189" s="780" t="s">
        <v>166</v>
      </c>
      <c r="F189" s="775" t="s">
        <v>166</v>
      </c>
    </row>
    <row r="190" spans="1:6" ht="18" customHeight="1">
      <c r="A190" s="732" t="s">
        <v>882</v>
      </c>
      <c r="B190" s="747" t="s">
        <v>1042</v>
      </c>
      <c r="C190" s="780" t="s">
        <v>166</v>
      </c>
      <c r="D190" s="825"/>
      <c r="E190" s="780" t="s">
        <v>166</v>
      </c>
      <c r="F190" s="775" t="s">
        <v>166</v>
      </c>
    </row>
    <row r="191" spans="1:6" ht="18" customHeight="1">
      <c r="A191" s="824" t="s">
        <v>211</v>
      </c>
      <c r="B191" s="1397" t="s">
        <v>1044</v>
      </c>
      <c r="C191" s="1385"/>
      <c r="D191" s="1385"/>
      <c r="E191" s="1385"/>
      <c r="F191" s="1386"/>
    </row>
    <row r="192" spans="1:6" ht="18" customHeight="1">
      <c r="A192" s="824" t="s">
        <v>83</v>
      </c>
      <c r="B192" s="1397" t="s">
        <v>1019</v>
      </c>
      <c r="C192" s="1385"/>
      <c r="D192" s="1385"/>
      <c r="E192" s="1385"/>
      <c r="F192" s="1386"/>
    </row>
    <row r="193" spans="1:6" ht="18" customHeight="1">
      <c r="A193" s="732" t="s">
        <v>837</v>
      </c>
      <c r="B193" s="747" t="s">
        <v>1020</v>
      </c>
      <c r="C193" s="754"/>
      <c r="D193" s="825"/>
      <c r="E193" s="825"/>
      <c r="F193" s="826">
        <f>E193-D193</f>
        <v>0</v>
      </c>
    </row>
    <row r="194" spans="1:6" ht="18" customHeight="1">
      <c r="A194" s="732" t="s">
        <v>845</v>
      </c>
      <c r="B194" s="747" t="s">
        <v>1021</v>
      </c>
      <c r="C194" s="754"/>
      <c r="D194" s="825"/>
      <c r="E194" s="825"/>
      <c r="F194" s="826">
        <f>E194-D194</f>
        <v>0</v>
      </c>
    </row>
    <row r="195" spans="1:6" ht="18" customHeight="1">
      <c r="A195" s="732" t="s">
        <v>847</v>
      </c>
      <c r="B195" s="827" t="s">
        <v>1022</v>
      </c>
      <c r="C195" s="780" t="s">
        <v>166</v>
      </c>
      <c r="D195" s="828">
        <f>SUM(D196:D197)</f>
        <v>0</v>
      </c>
      <c r="E195" s="780" t="s">
        <v>166</v>
      </c>
      <c r="F195" s="775" t="s">
        <v>166</v>
      </c>
    </row>
    <row r="196" spans="1:6" ht="18" customHeight="1">
      <c r="A196" s="829" t="s">
        <v>1023</v>
      </c>
      <c r="B196" s="827" t="s">
        <v>1024</v>
      </c>
      <c r="C196" s="780" t="s">
        <v>166</v>
      </c>
      <c r="D196" s="825"/>
      <c r="E196" s="780" t="s">
        <v>166</v>
      </c>
      <c r="F196" s="775" t="s">
        <v>166</v>
      </c>
    </row>
    <row r="197" spans="1:6" ht="18" customHeight="1">
      <c r="A197" s="829" t="s">
        <v>1031</v>
      </c>
      <c r="B197" s="830" t="s">
        <v>1032</v>
      </c>
      <c r="C197" s="780" t="s">
        <v>166</v>
      </c>
      <c r="D197" s="825"/>
      <c r="E197" s="780" t="s">
        <v>166</v>
      </c>
      <c r="F197" s="775" t="s">
        <v>166</v>
      </c>
    </row>
    <row r="198" spans="1:6" ht="18" customHeight="1">
      <c r="A198" s="732" t="s">
        <v>849</v>
      </c>
      <c r="B198" s="827" t="s">
        <v>1036</v>
      </c>
      <c r="C198" s="780" t="s">
        <v>166</v>
      </c>
      <c r="D198" s="825"/>
      <c r="E198" s="780" t="s">
        <v>166</v>
      </c>
      <c r="F198" s="775" t="s">
        <v>166</v>
      </c>
    </row>
    <row r="199" spans="1:6" ht="18" customHeight="1">
      <c r="A199" s="824" t="s">
        <v>98</v>
      </c>
      <c r="B199" s="1391" t="s">
        <v>1040</v>
      </c>
      <c r="C199" s="1385"/>
      <c r="D199" s="1385"/>
      <c r="E199" s="1385"/>
      <c r="F199" s="1386"/>
    </row>
    <row r="200" spans="1:6" ht="18" customHeight="1">
      <c r="A200" s="831" t="s">
        <v>881</v>
      </c>
      <c r="B200" s="827" t="s">
        <v>1041</v>
      </c>
      <c r="C200" s="780" t="s">
        <v>166</v>
      </c>
      <c r="D200" s="825"/>
      <c r="E200" s="780" t="s">
        <v>166</v>
      </c>
      <c r="F200" s="775" t="s">
        <v>166</v>
      </c>
    </row>
    <row r="201" spans="1:6" ht="18" customHeight="1">
      <c r="A201" s="732" t="s">
        <v>882</v>
      </c>
      <c r="B201" s="747" t="s">
        <v>1042</v>
      </c>
      <c r="C201" s="780" t="s">
        <v>166</v>
      </c>
      <c r="D201" s="825"/>
      <c r="E201" s="780" t="s">
        <v>166</v>
      </c>
      <c r="F201" s="775" t="s">
        <v>166</v>
      </c>
    </row>
    <row r="202" spans="1:6" ht="18" customHeight="1">
      <c r="A202" s="824" t="s">
        <v>213</v>
      </c>
      <c r="B202" s="1397" t="s">
        <v>1045</v>
      </c>
      <c r="C202" s="1385"/>
      <c r="D202" s="1385"/>
      <c r="E202" s="1385"/>
      <c r="F202" s="1386"/>
    </row>
    <row r="203" spans="1:6" ht="18" customHeight="1">
      <c r="A203" s="824" t="s">
        <v>83</v>
      </c>
      <c r="B203" s="1397" t="s">
        <v>1019</v>
      </c>
      <c r="C203" s="1385"/>
      <c r="D203" s="1385"/>
      <c r="E203" s="1385"/>
      <c r="F203" s="1386"/>
    </row>
    <row r="204" spans="1:6" ht="18" customHeight="1">
      <c r="A204" s="732" t="s">
        <v>837</v>
      </c>
      <c r="B204" s="747" t="s">
        <v>1020</v>
      </c>
      <c r="C204" s="832"/>
      <c r="D204" s="825"/>
      <c r="E204" s="825"/>
      <c r="F204" s="826">
        <f>E204-D204</f>
        <v>0</v>
      </c>
    </row>
    <row r="205" spans="1:6" ht="18" customHeight="1">
      <c r="A205" s="732" t="s">
        <v>845</v>
      </c>
      <c r="B205" s="747" t="s">
        <v>1021</v>
      </c>
      <c r="C205" s="832"/>
      <c r="D205" s="825"/>
      <c r="E205" s="825"/>
      <c r="F205" s="826">
        <f>E205-D205</f>
        <v>0</v>
      </c>
    </row>
    <row r="206" spans="1:6" ht="18" customHeight="1">
      <c r="A206" s="732" t="s">
        <v>847</v>
      </c>
      <c r="B206" s="827" t="s">
        <v>1022</v>
      </c>
      <c r="C206" s="780" t="s">
        <v>166</v>
      </c>
      <c r="D206" s="828">
        <f>SUM(D207:D208)</f>
        <v>0</v>
      </c>
      <c r="E206" s="780" t="s">
        <v>166</v>
      </c>
      <c r="F206" s="775" t="s">
        <v>166</v>
      </c>
    </row>
    <row r="207" spans="1:6" ht="18" customHeight="1">
      <c r="A207" s="829" t="s">
        <v>1023</v>
      </c>
      <c r="B207" s="827" t="s">
        <v>1024</v>
      </c>
      <c r="C207" s="780" t="s">
        <v>166</v>
      </c>
      <c r="D207" s="828"/>
      <c r="E207" s="780" t="s">
        <v>166</v>
      </c>
      <c r="F207" s="775" t="s">
        <v>166</v>
      </c>
    </row>
    <row r="208" spans="1:6" ht="18" customHeight="1">
      <c r="A208" s="829" t="s">
        <v>1031</v>
      </c>
      <c r="B208" s="830" t="s">
        <v>1032</v>
      </c>
      <c r="C208" s="780" t="s">
        <v>166</v>
      </c>
      <c r="D208" s="828"/>
      <c r="E208" s="780" t="s">
        <v>166</v>
      </c>
      <c r="F208" s="775" t="s">
        <v>166</v>
      </c>
    </row>
    <row r="209" spans="1:6" ht="18" customHeight="1">
      <c r="A209" s="732" t="s">
        <v>849</v>
      </c>
      <c r="B209" s="827" t="s">
        <v>1036</v>
      </c>
      <c r="C209" s="780" t="s">
        <v>166</v>
      </c>
      <c r="D209" s="828"/>
      <c r="E209" s="780" t="s">
        <v>166</v>
      </c>
      <c r="F209" s="775" t="s">
        <v>166</v>
      </c>
    </row>
    <row r="210" spans="1:6" ht="18" customHeight="1">
      <c r="A210" s="824" t="s">
        <v>98</v>
      </c>
      <c r="B210" s="1391" t="s">
        <v>1040</v>
      </c>
      <c r="C210" s="1385"/>
      <c r="D210" s="1385"/>
      <c r="E210" s="1385"/>
      <c r="F210" s="1386"/>
    </row>
    <row r="211" spans="1:6" ht="18" customHeight="1">
      <c r="A211" s="831" t="s">
        <v>881</v>
      </c>
      <c r="B211" s="827" t="s">
        <v>1041</v>
      </c>
      <c r="C211" s="780" t="s">
        <v>166</v>
      </c>
      <c r="D211" s="828"/>
      <c r="E211" s="780" t="s">
        <v>166</v>
      </c>
      <c r="F211" s="775" t="s">
        <v>166</v>
      </c>
    </row>
    <row r="212" spans="1:6" ht="18" customHeight="1">
      <c r="A212" s="732" t="s">
        <v>882</v>
      </c>
      <c r="B212" s="747" t="s">
        <v>1042</v>
      </c>
      <c r="C212" s="780" t="s">
        <v>166</v>
      </c>
      <c r="D212" s="828"/>
      <c r="E212" s="780" t="s">
        <v>166</v>
      </c>
      <c r="F212" s="775" t="s">
        <v>166</v>
      </c>
    </row>
    <row r="213" spans="1:6" ht="18" customHeight="1">
      <c r="A213" s="824" t="s">
        <v>293</v>
      </c>
      <c r="B213" s="1397" t="s">
        <v>1046</v>
      </c>
      <c r="C213" s="1400"/>
      <c r="D213" s="1400"/>
      <c r="E213" s="1400"/>
      <c r="F213" s="1401"/>
    </row>
    <row r="214" spans="1:6" ht="18" customHeight="1">
      <c r="A214" s="177" t="s">
        <v>83</v>
      </c>
      <c r="B214" s="833" t="s">
        <v>1047</v>
      </c>
      <c r="C214" s="828"/>
      <c r="D214" s="828"/>
      <c r="E214" s="828"/>
      <c r="F214" s="826">
        <f>E214-D214</f>
        <v>0</v>
      </c>
    </row>
    <row r="215" spans="1:6" ht="18" customHeight="1">
      <c r="A215" s="177" t="s">
        <v>98</v>
      </c>
      <c r="B215" s="1402" t="s">
        <v>1048</v>
      </c>
      <c r="C215" s="1385"/>
      <c r="D215" s="1385"/>
      <c r="E215" s="1385"/>
      <c r="F215" s="1386"/>
    </row>
    <row r="216" spans="1:6" ht="18" customHeight="1">
      <c r="A216" s="732" t="s">
        <v>881</v>
      </c>
      <c r="B216" s="827" t="s">
        <v>1049</v>
      </c>
      <c r="C216" s="780" t="s">
        <v>166</v>
      </c>
      <c r="D216" s="828"/>
      <c r="E216" s="780" t="s">
        <v>166</v>
      </c>
      <c r="F216" s="775" t="s">
        <v>166</v>
      </c>
    </row>
    <row r="217" spans="1:6" ht="27.95" customHeight="1">
      <c r="A217" s="732" t="s">
        <v>882</v>
      </c>
      <c r="B217" s="747" t="s">
        <v>1050</v>
      </c>
      <c r="C217" s="780" t="s">
        <v>166</v>
      </c>
      <c r="D217" s="828"/>
      <c r="E217" s="780" t="s">
        <v>166</v>
      </c>
      <c r="F217" s="775" t="s">
        <v>166</v>
      </c>
    </row>
    <row r="218" spans="1:6" ht="27.95" customHeight="1">
      <c r="A218" s="732" t="s">
        <v>883</v>
      </c>
      <c r="B218" s="747" t="s">
        <v>1051</v>
      </c>
      <c r="C218" s="780" t="s">
        <v>166</v>
      </c>
      <c r="D218" s="828"/>
      <c r="E218" s="780" t="s">
        <v>166</v>
      </c>
      <c r="F218" s="775" t="s">
        <v>166</v>
      </c>
    </row>
    <row r="219" spans="1:6" ht="18" customHeight="1">
      <c r="A219" s="732" t="s">
        <v>884</v>
      </c>
      <c r="B219" s="747" t="s">
        <v>1052</v>
      </c>
      <c r="C219" s="780" t="s">
        <v>166</v>
      </c>
      <c r="D219" s="828"/>
      <c r="E219" s="780" t="s">
        <v>166</v>
      </c>
      <c r="F219" s="775" t="s">
        <v>166</v>
      </c>
    </row>
    <row r="220" spans="1:6" ht="18" customHeight="1">
      <c r="A220" s="177" t="s">
        <v>164</v>
      </c>
      <c r="B220" s="207" t="s">
        <v>1036</v>
      </c>
      <c r="C220" s="780" t="s">
        <v>166</v>
      </c>
      <c r="D220" s="828"/>
      <c r="E220" s="780" t="s">
        <v>166</v>
      </c>
      <c r="F220" s="775" t="s">
        <v>166</v>
      </c>
    </row>
    <row r="221" spans="1:6" ht="27" customHeight="1">
      <c r="A221" s="824" t="s">
        <v>305</v>
      </c>
      <c r="B221" s="1403" t="s">
        <v>1053</v>
      </c>
      <c r="C221" s="1404"/>
      <c r="D221" s="1404"/>
      <c r="E221" s="1404"/>
      <c r="F221" s="1405"/>
    </row>
    <row r="222" spans="1:6" ht="18" customHeight="1">
      <c r="A222" s="177" t="s">
        <v>83</v>
      </c>
      <c r="B222" s="833" t="s">
        <v>1047</v>
      </c>
      <c r="C222" s="834"/>
      <c r="D222" s="834"/>
      <c r="E222" s="834"/>
      <c r="F222" s="826">
        <f>E222-D222</f>
        <v>0</v>
      </c>
    </row>
    <row r="223" spans="1:6" ht="18" customHeight="1">
      <c r="A223" s="177" t="s">
        <v>98</v>
      </c>
      <c r="B223" s="833" t="s">
        <v>1054</v>
      </c>
      <c r="C223" s="780" t="s">
        <v>166</v>
      </c>
      <c r="D223" s="828"/>
      <c r="E223" s="780" t="s">
        <v>166</v>
      </c>
      <c r="F223" s="775" t="s">
        <v>166</v>
      </c>
    </row>
    <row r="224" spans="1:6" ht="18" customHeight="1">
      <c r="A224" s="824" t="s">
        <v>886</v>
      </c>
      <c r="B224" s="1391" t="s">
        <v>1055</v>
      </c>
      <c r="C224" s="1385"/>
      <c r="D224" s="1385"/>
      <c r="E224" s="1385"/>
      <c r="F224" s="1386"/>
    </row>
    <row r="225" spans="1:7" ht="18" customHeight="1">
      <c r="A225" s="177" t="s">
        <v>83</v>
      </c>
      <c r="B225" s="833" t="s">
        <v>1047</v>
      </c>
      <c r="C225" s="834"/>
      <c r="D225" s="834"/>
      <c r="E225" s="834"/>
      <c r="F225" s="826">
        <f>E225-D225</f>
        <v>0</v>
      </c>
    </row>
    <row r="226" spans="1:7" ht="18" customHeight="1">
      <c r="A226" s="177" t="s">
        <v>98</v>
      </c>
      <c r="B226" s="833" t="s">
        <v>1054</v>
      </c>
      <c r="C226" s="780" t="s">
        <v>166</v>
      </c>
      <c r="D226" s="828"/>
      <c r="E226" s="780" t="s">
        <v>166</v>
      </c>
      <c r="F226" s="775" t="s">
        <v>166</v>
      </c>
    </row>
    <row r="227" spans="1:7" ht="18" customHeight="1">
      <c r="A227" s="824" t="s">
        <v>892</v>
      </c>
      <c r="B227" s="1391" t="s">
        <v>1056</v>
      </c>
      <c r="C227" s="1385"/>
      <c r="D227" s="1385"/>
      <c r="E227" s="1385"/>
      <c r="F227" s="1386"/>
    </row>
    <row r="228" spans="1:7" ht="18" customHeight="1">
      <c r="A228" s="177" t="s">
        <v>83</v>
      </c>
      <c r="B228" s="833" t="s">
        <v>1047</v>
      </c>
      <c r="C228" s="834"/>
      <c r="D228" s="834"/>
      <c r="E228" s="834"/>
      <c r="F228" s="826">
        <f>E228-D228</f>
        <v>0</v>
      </c>
    </row>
    <row r="229" spans="1:7" ht="18" customHeight="1">
      <c r="A229" s="177" t="s">
        <v>98</v>
      </c>
      <c r="B229" s="833" t="s">
        <v>1054</v>
      </c>
      <c r="C229" s="780" t="s">
        <v>166</v>
      </c>
      <c r="D229" s="828"/>
      <c r="E229" s="780" t="s">
        <v>166</v>
      </c>
      <c r="F229" s="775" t="s">
        <v>166</v>
      </c>
    </row>
    <row r="230" spans="1:7" ht="12" customHeight="1">
      <c r="B230" s="1398" t="s">
        <v>1057</v>
      </c>
      <c r="C230" s="1399"/>
      <c r="D230" s="1399"/>
      <c r="E230" s="1399"/>
      <c r="F230" s="1399"/>
      <c r="G230" s="835"/>
    </row>
    <row r="231" spans="1:7" ht="12" customHeight="1">
      <c r="B231" s="836"/>
      <c r="C231" s="835"/>
      <c r="D231" s="835"/>
      <c r="E231" s="835"/>
      <c r="F231" s="835"/>
      <c r="G231" s="835"/>
    </row>
    <row r="232" spans="1:7" ht="15.75" customHeight="1">
      <c r="A232" s="837"/>
      <c r="B232" s="1406" t="s">
        <v>1058</v>
      </c>
      <c r="C232" s="1406"/>
      <c r="D232" s="1406"/>
      <c r="E232" s="1406"/>
      <c r="F232" s="838"/>
    </row>
    <row r="233" spans="1:7" ht="12" customHeight="1">
      <c r="C233" s="839"/>
      <c r="D233" s="839"/>
      <c r="E233" s="839"/>
      <c r="F233" s="839"/>
    </row>
    <row r="234" spans="1:7" ht="12.75" customHeight="1">
      <c r="A234" s="1105" t="s">
        <v>229</v>
      </c>
      <c r="B234" s="1105" t="s">
        <v>189</v>
      </c>
      <c r="C234" s="1407" t="s">
        <v>1059</v>
      </c>
      <c r="D234" s="1407" t="s">
        <v>1060</v>
      </c>
      <c r="E234" s="1407" t="s">
        <v>1061</v>
      </c>
      <c r="F234" s="1412" t="s">
        <v>1062</v>
      </c>
    </row>
    <row r="235" spans="1:7" ht="39.75" customHeight="1">
      <c r="A235" s="1105"/>
      <c r="B235" s="1105"/>
      <c r="C235" s="1408"/>
      <c r="D235" s="1408"/>
      <c r="E235" s="1408"/>
      <c r="F235" s="1413"/>
    </row>
    <row r="236" spans="1:7" ht="18" customHeight="1">
      <c r="A236" s="840" t="s">
        <v>190</v>
      </c>
      <c r="B236" s="840" t="s">
        <v>98</v>
      </c>
      <c r="C236" s="840" t="s">
        <v>164</v>
      </c>
      <c r="D236" s="840" t="s">
        <v>172</v>
      </c>
      <c r="E236" s="840" t="s">
        <v>7</v>
      </c>
      <c r="F236" s="840" t="s">
        <v>206</v>
      </c>
    </row>
    <row r="237" spans="1:7" ht="27.95" customHeight="1">
      <c r="A237" s="738" t="s">
        <v>190</v>
      </c>
      <c r="B237" s="677" t="s">
        <v>1063</v>
      </c>
      <c r="C237" s="773">
        <f>SUM(C238:C243)</f>
        <v>0</v>
      </c>
      <c r="D237" s="773">
        <f>SUM(D238:D243)</f>
        <v>0</v>
      </c>
      <c r="E237" s="773">
        <f>SUM(E238:E243)</f>
        <v>0</v>
      </c>
      <c r="F237" s="773">
        <f t="shared" ref="F237:F251" si="5">E237-D237</f>
        <v>0</v>
      </c>
    </row>
    <row r="238" spans="1:7" ht="17.45" customHeight="1">
      <c r="A238" s="816" t="s">
        <v>83</v>
      </c>
      <c r="B238" s="841" t="s">
        <v>1064</v>
      </c>
      <c r="C238" s="774"/>
      <c r="D238" s="774"/>
      <c r="E238" s="774"/>
      <c r="F238" s="775">
        <f t="shared" si="5"/>
        <v>0</v>
      </c>
    </row>
    <row r="239" spans="1:7" ht="17.45" customHeight="1">
      <c r="A239" s="816" t="s">
        <v>98</v>
      </c>
      <c r="B239" s="841" t="s">
        <v>1065</v>
      </c>
      <c r="C239" s="774"/>
      <c r="D239" s="774"/>
      <c r="E239" s="774"/>
      <c r="F239" s="775">
        <f t="shared" si="5"/>
        <v>0</v>
      </c>
    </row>
    <row r="240" spans="1:7" ht="17.45" customHeight="1">
      <c r="A240" s="816" t="s">
        <v>164</v>
      </c>
      <c r="B240" s="841" t="s">
        <v>1066</v>
      </c>
      <c r="C240" s="774"/>
      <c r="D240" s="774"/>
      <c r="E240" s="774"/>
      <c r="F240" s="775">
        <f t="shared" si="5"/>
        <v>0</v>
      </c>
    </row>
    <row r="241" spans="1:6" ht="17.45" customHeight="1">
      <c r="A241" s="816" t="s">
        <v>172</v>
      </c>
      <c r="B241" s="841" t="s">
        <v>1067</v>
      </c>
      <c r="C241" s="774"/>
      <c r="D241" s="774"/>
      <c r="E241" s="774"/>
      <c r="F241" s="775">
        <f t="shared" si="5"/>
        <v>0</v>
      </c>
    </row>
    <row r="242" spans="1:6" ht="17.45" customHeight="1">
      <c r="A242" s="816" t="s">
        <v>7</v>
      </c>
      <c r="B242" s="841" t="s">
        <v>1068</v>
      </c>
      <c r="C242" s="774"/>
      <c r="D242" s="774"/>
      <c r="E242" s="774"/>
      <c r="F242" s="775">
        <f t="shared" si="5"/>
        <v>0</v>
      </c>
    </row>
    <row r="243" spans="1:6" ht="17.45" customHeight="1">
      <c r="A243" s="816" t="s">
        <v>206</v>
      </c>
      <c r="B243" s="842" t="s">
        <v>1069</v>
      </c>
      <c r="C243" s="779"/>
      <c r="D243" s="779"/>
      <c r="E243" s="779"/>
      <c r="F243" s="780">
        <f t="shared" si="5"/>
        <v>0</v>
      </c>
    </row>
    <row r="244" spans="1:6" ht="33" customHeight="1">
      <c r="A244" s="738" t="s">
        <v>209</v>
      </c>
      <c r="B244" s="843" t="s">
        <v>1070</v>
      </c>
      <c r="C244" s="773">
        <f>SUM(C245:C251)</f>
        <v>0</v>
      </c>
      <c r="D244" s="773">
        <f>SUM(D245:D251)</f>
        <v>0</v>
      </c>
      <c r="E244" s="773">
        <f>SUM(E245:E251)</f>
        <v>0</v>
      </c>
      <c r="F244" s="745">
        <f t="shared" si="5"/>
        <v>0</v>
      </c>
    </row>
    <row r="245" spans="1:6" ht="17.45" customHeight="1">
      <c r="A245" s="816" t="s">
        <v>83</v>
      </c>
      <c r="B245" s="841" t="s">
        <v>1064</v>
      </c>
      <c r="C245" s="774"/>
      <c r="D245" s="774"/>
      <c r="E245" s="774"/>
      <c r="F245" s="775">
        <f t="shared" si="5"/>
        <v>0</v>
      </c>
    </row>
    <row r="246" spans="1:6" ht="17.45" customHeight="1">
      <c r="A246" s="816" t="s">
        <v>98</v>
      </c>
      <c r="B246" s="841" t="s">
        <v>1065</v>
      </c>
      <c r="C246" s="844"/>
      <c r="D246" s="844"/>
      <c r="E246" s="844"/>
      <c r="F246" s="775">
        <f t="shared" si="5"/>
        <v>0</v>
      </c>
    </row>
    <row r="247" spans="1:6" ht="17.45" customHeight="1">
      <c r="A247" s="816" t="s">
        <v>164</v>
      </c>
      <c r="B247" s="841" t="s">
        <v>1067</v>
      </c>
      <c r="C247" s="844"/>
      <c r="D247" s="844"/>
      <c r="E247" s="844"/>
      <c r="F247" s="775">
        <f t="shared" si="5"/>
        <v>0</v>
      </c>
    </row>
    <row r="248" spans="1:6" ht="17.45" customHeight="1">
      <c r="A248" s="816" t="s">
        <v>172</v>
      </c>
      <c r="B248" s="841" t="s">
        <v>1071</v>
      </c>
      <c r="C248" s="774"/>
      <c r="D248" s="774"/>
      <c r="E248" s="774"/>
      <c r="F248" s="775">
        <f t="shared" si="5"/>
        <v>0</v>
      </c>
    </row>
    <row r="249" spans="1:6" ht="17.45" customHeight="1">
      <c r="A249" s="816" t="s">
        <v>7</v>
      </c>
      <c r="B249" s="841" t="s">
        <v>1072</v>
      </c>
      <c r="C249" s="774"/>
      <c r="D249" s="774"/>
      <c r="E249" s="774"/>
      <c r="F249" s="775">
        <f t="shared" si="5"/>
        <v>0</v>
      </c>
    </row>
    <row r="250" spans="1:6" ht="17.45" customHeight="1">
      <c r="A250" s="816" t="s">
        <v>206</v>
      </c>
      <c r="B250" s="841" t="s">
        <v>1068</v>
      </c>
      <c r="C250" s="844"/>
      <c r="D250" s="844"/>
      <c r="E250" s="844"/>
      <c r="F250" s="775">
        <f t="shared" si="5"/>
        <v>0</v>
      </c>
    </row>
    <row r="251" spans="1:6" ht="17.45" customHeight="1">
      <c r="A251" s="816" t="s">
        <v>208</v>
      </c>
      <c r="B251" s="841" t="s">
        <v>1069</v>
      </c>
      <c r="C251" s="844"/>
      <c r="D251" s="844"/>
      <c r="E251" s="844"/>
      <c r="F251" s="775">
        <f t="shared" si="5"/>
        <v>0</v>
      </c>
    </row>
    <row r="252" spans="1:6" ht="8.25" customHeight="1">
      <c r="B252" s="845"/>
      <c r="C252" s="846"/>
      <c r="D252" s="846"/>
      <c r="E252" s="846"/>
      <c r="F252" s="846"/>
    </row>
    <row r="253" spans="1:6" ht="15">
      <c r="B253" s="1414" t="s">
        <v>1073</v>
      </c>
      <c r="C253" s="1414"/>
      <c r="D253" s="1415"/>
      <c r="E253" s="1415"/>
      <c r="F253" s="1415"/>
    </row>
    <row r="254" spans="1:6" s="178" customFormat="1" ht="11.25" customHeight="1">
      <c r="A254" s="173"/>
      <c r="B254" s="76"/>
      <c r="C254" s="817"/>
      <c r="D254" s="817"/>
      <c r="E254" s="817"/>
      <c r="F254" s="817"/>
    </row>
    <row r="255" spans="1:6" s="703" customFormat="1" ht="18" customHeight="1">
      <c r="A255" s="1416" t="s">
        <v>229</v>
      </c>
      <c r="B255" s="1416" t="s">
        <v>189</v>
      </c>
      <c r="C255" s="1407" t="s">
        <v>1059</v>
      </c>
      <c r="D255" s="1407" t="s">
        <v>1060</v>
      </c>
      <c r="E255" s="1407" t="s">
        <v>1061</v>
      </c>
      <c r="F255" s="1412" t="s">
        <v>1062</v>
      </c>
    </row>
    <row r="256" spans="1:6" s="847" customFormat="1" ht="27.75" customHeight="1">
      <c r="A256" s="1416"/>
      <c r="B256" s="1416"/>
      <c r="C256" s="1408"/>
      <c r="D256" s="1408"/>
      <c r="E256" s="1408"/>
      <c r="F256" s="1413"/>
    </row>
    <row r="257" spans="1:6" s="743" customFormat="1" ht="12" customHeight="1">
      <c r="A257" s="840" t="s">
        <v>83</v>
      </c>
      <c r="B257" s="840" t="s">
        <v>98</v>
      </c>
      <c r="C257" s="840" t="s">
        <v>164</v>
      </c>
      <c r="D257" s="840" t="s">
        <v>172</v>
      </c>
      <c r="E257" s="840" t="s">
        <v>7</v>
      </c>
      <c r="F257" s="840" t="s">
        <v>206</v>
      </c>
    </row>
    <row r="258" spans="1:6" s="737" customFormat="1" ht="27.75">
      <c r="A258" s="848" t="s">
        <v>190</v>
      </c>
      <c r="B258" s="849" t="s">
        <v>1074</v>
      </c>
      <c r="C258" s="782">
        <f>C260+C272+C273+C274+C275+C276</f>
        <v>0</v>
      </c>
      <c r="D258" s="782">
        <f>D260+D272+D273+D274+D275+D276</f>
        <v>0</v>
      </c>
      <c r="E258" s="782">
        <f>E260+E272+E273+E274+E275+E276</f>
        <v>0</v>
      </c>
      <c r="F258" s="850">
        <f t="shared" ref="F258:F279" si="6">E258-D258</f>
        <v>0</v>
      </c>
    </row>
    <row r="259" spans="1:6" ht="17.45" customHeight="1">
      <c r="A259" s="851"/>
      <c r="B259" s="852" t="s">
        <v>1075</v>
      </c>
      <c r="C259" s="853"/>
      <c r="D259" s="853"/>
      <c r="E259" s="853"/>
      <c r="F259" s="854">
        <f t="shared" si="6"/>
        <v>0</v>
      </c>
    </row>
    <row r="260" spans="1:6" ht="17.45" customHeight="1">
      <c r="A260" s="855" t="s">
        <v>83</v>
      </c>
      <c r="B260" s="856" t="s">
        <v>1076</v>
      </c>
      <c r="C260" s="844">
        <f>C261+C265+C266+C267+C268+C269+C270+C271</f>
        <v>0</v>
      </c>
      <c r="D260" s="844">
        <f>D261+D265+D266+D267+D268+D269+D270+D271</f>
        <v>0</v>
      </c>
      <c r="E260" s="844">
        <f>E261+E265+E266+E267+E268+E269+E270+E271</f>
        <v>0</v>
      </c>
      <c r="F260" s="857">
        <f t="shared" si="6"/>
        <v>0</v>
      </c>
    </row>
    <row r="261" spans="1:6" ht="27.75" customHeight="1">
      <c r="A261" s="855" t="s">
        <v>837</v>
      </c>
      <c r="B261" s="747" t="s">
        <v>1077</v>
      </c>
      <c r="C261" s="844">
        <f>SUM(C262:C264)</f>
        <v>0</v>
      </c>
      <c r="D261" s="844">
        <f>SUM(D262:D264)</f>
        <v>0</v>
      </c>
      <c r="E261" s="844">
        <f>SUM(E262:E264)</f>
        <v>0</v>
      </c>
      <c r="F261" s="857">
        <f t="shared" si="6"/>
        <v>0</v>
      </c>
    </row>
    <row r="262" spans="1:6" ht="17.45" customHeight="1">
      <c r="A262" s="855" t="s">
        <v>839</v>
      </c>
      <c r="B262" s="747" t="s">
        <v>840</v>
      </c>
      <c r="C262" s="844"/>
      <c r="D262" s="844"/>
      <c r="E262" s="844"/>
      <c r="F262" s="857">
        <f t="shared" si="6"/>
        <v>0</v>
      </c>
    </row>
    <row r="263" spans="1:6" ht="17.45" customHeight="1">
      <c r="A263" s="855" t="s">
        <v>841</v>
      </c>
      <c r="B263" s="747" t="s">
        <v>842</v>
      </c>
      <c r="C263" s="844"/>
      <c r="D263" s="844"/>
      <c r="E263" s="844"/>
      <c r="F263" s="857">
        <f t="shared" si="6"/>
        <v>0</v>
      </c>
    </row>
    <row r="264" spans="1:6" ht="17.45" customHeight="1">
      <c r="A264" s="855" t="s">
        <v>843</v>
      </c>
      <c r="B264" s="747" t="s">
        <v>844</v>
      </c>
      <c r="C264" s="844"/>
      <c r="D264" s="844"/>
      <c r="E264" s="844"/>
      <c r="F264" s="857">
        <f t="shared" si="6"/>
        <v>0</v>
      </c>
    </row>
    <row r="265" spans="1:6" ht="27.75" customHeight="1">
      <c r="A265" s="855" t="s">
        <v>845</v>
      </c>
      <c r="B265" s="750" t="s">
        <v>846</v>
      </c>
      <c r="C265" s="844"/>
      <c r="D265" s="844"/>
      <c r="E265" s="844"/>
      <c r="F265" s="857">
        <f t="shared" si="6"/>
        <v>0</v>
      </c>
    </row>
    <row r="266" spans="1:6" ht="27.75" customHeight="1">
      <c r="A266" s="855" t="s">
        <v>847</v>
      </c>
      <c r="B266" s="750" t="s">
        <v>848</v>
      </c>
      <c r="C266" s="844"/>
      <c r="D266" s="844"/>
      <c r="E266" s="844"/>
      <c r="F266" s="857">
        <f t="shared" si="6"/>
        <v>0</v>
      </c>
    </row>
    <row r="267" spans="1:6" ht="25.5">
      <c r="A267" s="855" t="s">
        <v>849</v>
      </c>
      <c r="B267" s="750" t="s">
        <v>850</v>
      </c>
      <c r="C267" s="844"/>
      <c r="D267" s="844"/>
      <c r="E267" s="844"/>
      <c r="F267" s="857">
        <f t="shared" si="6"/>
        <v>0</v>
      </c>
    </row>
    <row r="268" spans="1:6" ht="42.75" customHeight="1">
      <c r="A268" s="855" t="s">
        <v>851</v>
      </c>
      <c r="B268" s="750" t="s">
        <v>852</v>
      </c>
      <c r="C268" s="844"/>
      <c r="D268" s="844"/>
      <c r="E268" s="844"/>
      <c r="F268" s="857">
        <f t="shared" si="6"/>
        <v>0</v>
      </c>
    </row>
    <row r="269" spans="1:6" ht="54.75" customHeight="1">
      <c r="A269" s="855" t="s">
        <v>853</v>
      </c>
      <c r="B269" s="750" t="s">
        <v>854</v>
      </c>
      <c r="C269" s="844"/>
      <c r="D269" s="844"/>
      <c r="E269" s="844"/>
      <c r="F269" s="857">
        <f t="shared" si="6"/>
        <v>0</v>
      </c>
    </row>
    <row r="270" spans="1:6" ht="27.75" customHeight="1">
      <c r="A270" s="855" t="s">
        <v>855</v>
      </c>
      <c r="B270" s="750" t="s">
        <v>856</v>
      </c>
      <c r="C270" s="844"/>
      <c r="D270" s="844"/>
      <c r="E270" s="844"/>
      <c r="F270" s="857">
        <f t="shared" si="6"/>
        <v>0</v>
      </c>
    </row>
    <row r="271" spans="1:6" ht="17.45" customHeight="1">
      <c r="A271" s="855" t="s">
        <v>857</v>
      </c>
      <c r="B271" s="750" t="s">
        <v>858</v>
      </c>
      <c r="C271" s="844"/>
      <c r="D271" s="844"/>
      <c r="E271" s="844"/>
      <c r="F271" s="857">
        <f t="shared" si="6"/>
        <v>0</v>
      </c>
    </row>
    <row r="272" spans="1:6" ht="17.45" customHeight="1">
      <c r="A272" s="855" t="s">
        <v>98</v>
      </c>
      <c r="B272" s="858" t="s">
        <v>1078</v>
      </c>
      <c r="C272" s="844"/>
      <c r="D272" s="844"/>
      <c r="E272" s="844"/>
      <c r="F272" s="857">
        <f t="shared" si="6"/>
        <v>0</v>
      </c>
    </row>
    <row r="273" spans="1:6" ht="17.45" customHeight="1">
      <c r="A273" s="855" t="s">
        <v>164</v>
      </c>
      <c r="B273" s="858" t="s">
        <v>1079</v>
      </c>
      <c r="C273" s="844"/>
      <c r="D273" s="844"/>
      <c r="E273" s="844"/>
      <c r="F273" s="857">
        <f t="shared" si="6"/>
        <v>0</v>
      </c>
    </row>
    <row r="274" spans="1:6" ht="17.45" customHeight="1">
      <c r="A274" s="855" t="s">
        <v>172</v>
      </c>
      <c r="B274" s="858" t="s">
        <v>1080</v>
      </c>
      <c r="C274" s="844"/>
      <c r="D274" s="844"/>
      <c r="E274" s="844"/>
      <c r="F274" s="857">
        <f t="shared" si="6"/>
        <v>0</v>
      </c>
    </row>
    <row r="275" spans="1:6" ht="17.45" customHeight="1">
      <c r="A275" s="855" t="s">
        <v>7</v>
      </c>
      <c r="B275" s="856" t="s">
        <v>1081</v>
      </c>
      <c r="C275" s="844"/>
      <c r="D275" s="844"/>
      <c r="E275" s="844"/>
      <c r="F275" s="857">
        <f t="shared" si="6"/>
        <v>0</v>
      </c>
    </row>
    <row r="276" spans="1:6" ht="17.45" customHeight="1">
      <c r="A276" s="855" t="s">
        <v>206</v>
      </c>
      <c r="B276" s="856" t="s">
        <v>274</v>
      </c>
      <c r="C276" s="844"/>
      <c r="D276" s="844"/>
      <c r="E276" s="844"/>
      <c r="F276" s="857">
        <f t="shared" si="6"/>
        <v>0</v>
      </c>
    </row>
    <row r="277" spans="1:6" ht="17.45" customHeight="1">
      <c r="A277" s="859" t="s">
        <v>1082</v>
      </c>
      <c r="B277" s="860" t="s">
        <v>1083</v>
      </c>
      <c r="C277" s="783"/>
      <c r="D277" s="783"/>
      <c r="E277" s="783"/>
      <c r="F277" s="850">
        <f t="shared" si="6"/>
        <v>0</v>
      </c>
    </row>
    <row r="278" spans="1:6" ht="17.45" customHeight="1">
      <c r="A278" s="851"/>
      <c r="B278" s="861" t="s">
        <v>1084</v>
      </c>
      <c r="C278" s="853"/>
      <c r="D278" s="853"/>
      <c r="E278" s="853"/>
      <c r="F278" s="854">
        <f t="shared" si="6"/>
        <v>0</v>
      </c>
    </row>
    <row r="279" spans="1:6" ht="17.45" customHeight="1">
      <c r="A279" s="859" t="s">
        <v>1085</v>
      </c>
      <c r="B279" s="862" t="s">
        <v>1086</v>
      </c>
      <c r="C279" s="752">
        <f>C258-C277</f>
        <v>0</v>
      </c>
      <c r="D279" s="752">
        <f>D258-D277</f>
        <v>0</v>
      </c>
      <c r="E279" s="752">
        <f>E258-E277</f>
        <v>0</v>
      </c>
      <c r="F279" s="850">
        <f t="shared" si="6"/>
        <v>0</v>
      </c>
    </row>
    <row r="280" spans="1:6" s="743" customFormat="1" ht="5.0999999999999996" customHeight="1">
      <c r="A280" s="1390"/>
      <c r="B280" s="1390"/>
      <c r="C280" s="1390"/>
      <c r="D280" s="1390"/>
      <c r="E280" s="1390"/>
      <c r="F280" s="1390"/>
    </row>
    <row r="281" spans="1:6" s="737" customFormat="1" ht="19.5" customHeight="1">
      <c r="A281" s="863" t="s">
        <v>209</v>
      </c>
      <c r="B281" s="864" t="s">
        <v>1087</v>
      </c>
      <c r="C281" s="744">
        <f>C283+C291</f>
        <v>0</v>
      </c>
      <c r="D281" s="744">
        <f>D283+D291</f>
        <v>0</v>
      </c>
      <c r="E281" s="744">
        <f>E283+E291</f>
        <v>0</v>
      </c>
      <c r="F281" s="865">
        <f t="shared" ref="F281:F294" si="7">E281-D281</f>
        <v>0</v>
      </c>
    </row>
    <row r="282" spans="1:6" s="151" customFormat="1" ht="17.45" customHeight="1">
      <c r="A282" s="866"/>
      <c r="B282" s="867" t="s">
        <v>1088</v>
      </c>
      <c r="C282" s="868"/>
      <c r="D282" s="868"/>
      <c r="E282" s="868"/>
      <c r="F282" s="869">
        <f t="shared" si="7"/>
        <v>0</v>
      </c>
    </row>
    <row r="283" spans="1:6" ht="17.45" customHeight="1">
      <c r="A283" s="870" t="s">
        <v>1089</v>
      </c>
      <c r="B283" s="871" t="s">
        <v>1090</v>
      </c>
      <c r="C283" s="744">
        <f>SUM(C284:C290)</f>
        <v>0</v>
      </c>
      <c r="D283" s="744">
        <f>SUM(D284:D290)</f>
        <v>0</v>
      </c>
      <c r="E283" s="744">
        <f>SUM(E284:E290)</f>
        <v>0</v>
      </c>
      <c r="F283" s="865">
        <f t="shared" si="7"/>
        <v>0</v>
      </c>
    </row>
    <row r="284" spans="1:6" ht="17.45" customHeight="1">
      <c r="A284" s="872" t="s">
        <v>83</v>
      </c>
      <c r="B284" s="767" t="s">
        <v>1091</v>
      </c>
      <c r="C284" s="873"/>
      <c r="D284" s="873"/>
      <c r="E284" s="873"/>
      <c r="F284" s="874">
        <f t="shared" si="7"/>
        <v>0</v>
      </c>
    </row>
    <row r="285" spans="1:6" ht="17.45" customHeight="1">
      <c r="A285" s="872" t="s">
        <v>98</v>
      </c>
      <c r="B285" s="767" t="s">
        <v>1092</v>
      </c>
      <c r="C285" s="873"/>
      <c r="D285" s="873"/>
      <c r="E285" s="873"/>
      <c r="F285" s="874">
        <f t="shared" si="7"/>
        <v>0</v>
      </c>
    </row>
    <row r="286" spans="1:6" ht="17.45" customHeight="1">
      <c r="A286" s="872" t="s">
        <v>164</v>
      </c>
      <c r="B286" s="875" t="s">
        <v>1093</v>
      </c>
      <c r="C286" s="873"/>
      <c r="D286" s="873"/>
      <c r="E286" s="873"/>
      <c r="F286" s="874">
        <f t="shared" si="7"/>
        <v>0</v>
      </c>
    </row>
    <row r="287" spans="1:6" ht="17.45" customHeight="1">
      <c r="A287" s="872" t="s">
        <v>172</v>
      </c>
      <c r="B287" s="875" t="s">
        <v>1094</v>
      </c>
      <c r="C287" s="873"/>
      <c r="D287" s="873"/>
      <c r="E287" s="873"/>
      <c r="F287" s="874">
        <f t="shared" si="7"/>
        <v>0</v>
      </c>
    </row>
    <row r="288" spans="1:6" ht="17.45" customHeight="1">
      <c r="A288" s="872" t="s">
        <v>7</v>
      </c>
      <c r="B288" s="767" t="s">
        <v>1095</v>
      </c>
      <c r="C288" s="873"/>
      <c r="D288" s="873"/>
      <c r="E288" s="873"/>
      <c r="F288" s="874">
        <f t="shared" si="7"/>
        <v>0</v>
      </c>
    </row>
    <row r="289" spans="1:6" ht="17.45" customHeight="1">
      <c r="A289" s="872" t="s">
        <v>206</v>
      </c>
      <c r="B289" s="767" t="s">
        <v>1096</v>
      </c>
      <c r="C289" s="873"/>
      <c r="D289" s="873"/>
      <c r="E289" s="873"/>
      <c r="F289" s="874">
        <f t="shared" si="7"/>
        <v>0</v>
      </c>
    </row>
    <row r="290" spans="1:6" ht="17.45" customHeight="1">
      <c r="A290" s="872" t="s">
        <v>208</v>
      </c>
      <c r="B290" s="875" t="s">
        <v>905</v>
      </c>
      <c r="C290" s="873"/>
      <c r="D290" s="873"/>
      <c r="E290" s="873"/>
      <c r="F290" s="874">
        <f t="shared" si="7"/>
        <v>0</v>
      </c>
    </row>
    <row r="291" spans="1:6" ht="17.45" customHeight="1">
      <c r="A291" s="876" t="s">
        <v>1097</v>
      </c>
      <c r="B291" s="389" t="s">
        <v>1098</v>
      </c>
      <c r="C291" s="782">
        <f>C292+C293+C294</f>
        <v>0</v>
      </c>
      <c r="D291" s="782">
        <f>D292+D293+D294</f>
        <v>0</v>
      </c>
      <c r="E291" s="782">
        <f>E292+E293+E294</f>
        <v>0</v>
      </c>
      <c r="F291" s="850">
        <f t="shared" si="7"/>
        <v>0</v>
      </c>
    </row>
    <row r="292" spans="1:6" ht="17.45" customHeight="1">
      <c r="A292" s="877" t="s">
        <v>83</v>
      </c>
      <c r="B292" s="767" t="s">
        <v>1099</v>
      </c>
      <c r="C292" s="873"/>
      <c r="D292" s="873"/>
      <c r="E292" s="873"/>
      <c r="F292" s="874">
        <f t="shared" si="7"/>
        <v>0</v>
      </c>
    </row>
    <row r="293" spans="1:6" ht="17.45" customHeight="1">
      <c r="A293" s="877" t="s">
        <v>98</v>
      </c>
      <c r="B293" s="767" t="s">
        <v>1100</v>
      </c>
      <c r="C293" s="873"/>
      <c r="D293" s="873"/>
      <c r="E293" s="873"/>
      <c r="F293" s="874">
        <f t="shared" si="7"/>
        <v>0</v>
      </c>
    </row>
    <row r="294" spans="1:6" ht="17.45" customHeight="1">
      <c r="A294" s="877" t="s">
        <v>164</v>
      </c>
      <c r="B294" s="767" t="s">
        <v>905</v>
      </c>
      <c r="C294" s="873"/>
      <c r="D294" s="873"/>
      <c r="E294" s="873"/>
      <c r="F294" s="874">
        <f t="shared" si="7"/>
        <v>0</v>
      </c>
    </row>
    <row r="295" spans="1:6" s="743" customFormat="1" ht="5.0999999999999996" customHeight="1">
      <c r="A295" s="1390"/>
      <c r="B295" s="1390"/>
      <c r="C295" s="1390"/>
      <c r="D295" s="1390"/>
      <c r="E295" s="1390"/>
      <c r="F295" s="1390"/>
    </row>
    <row r="296" spans="1:6" s="743" customFormat="1" ht="19.5" customHeight="1">
      <c r="A296" s="878" t="s">
        <v>211</v>
      </c>
      <c r="B296" s="879" t="s">
        <v>1101</v>
      </c>
      <c r="C296" s="783"/>
      <c r="D296" s="783"/>
      <c r="E296" s="783"/>
      <c r="F296" s="880">
        <f>E296-D296</f>
        <v>0</v>
      </c>
    </row>
    <row r="297" spans="1:6" ht="19.5" customHeight="1">
      <c r="A297" s="863" t="s">
        <v>213</v>
      </c>
      <c r="B297" s="677" t="s">
        <v>1102</v>
      </c>
      <c r="C297" s="783"/>
      <c r="D297" s="783"/>
      <c r="E297" s="783"/>
      <c r="F297" s="880">
        <f>E297-D297</f>
        <v>0</v>
      </c>
    </row>
    <row r="298" spans="1:6" ht="5.0999999999999996" customHeight="1">
      <c r="A298" s="881"/>
      <c r="B298" s="881"/>
      <c r="C298" s="881"/>
      <c r="D298" s="881"/>
      <c r="E298" s="881"/>
      <c r="F298" s="881"/>
    </row>
    <row r="299" spans="1:6" ht="19.5" customHeight="1">
      <c r="A299" s="863" t="s">
        <v>293</v>
      </c>
      <c r="B299" s="677" t="s">
        <v>1103</v>
      </c>
      <c r="C299" s="783"/>
      <c r="D299" s="783"/>
      <c r="E299" s="783"/>
      <c r="F299" s="880">
        <f>E299-D299</f>
        <v>0</v>
      </c>
    </row>
    <row r="300" spans="1:6" ht="17.25" customHeight="1">
      <c r="B300" s="882" t="s">
        <v>1104</v>
      </c>
    </row>
    <row r="301" spans="1:6" ht="18" customHeight="1">
      <c r="A301" s="883"/>
      <c r="B301" s="884" t="s">
        <v>1105</v>
      </c>
    </row>
    <row r="302" spans="1:6" ht="5.25" customHeight="1">
      <c r="A302" s="885"/>
      <c r="B302" s="885"/>
    </row>
    <row r="303" spans="1:6" ht="24" customHeight="1">
      <c r="A303" s="385" t="s">
        <v>305</v>
      </c>
      <c r="B303" s="1417" t="s">
        <v>1106</v>
      </c>
      <c r="C303" s="1417"/>
      <c r="D303" s="1417"/>
      <c r="E303" s="1417"/>
      <c r="F303" s="1417"/>
    </row>
    <row r="304" spans="1:6" ht="17.45" customHeight="1">
      <c r="A304" s="877" t="s">
        <v>83</v>
      </c>
      <c r="B304" s="886" t="s">
        <v>1107</v>
      </c>
      <c r="C304" s="887" t="str">
        <f>IF(IF(C131&lt;0, C131+C110,"0,00")&lt;0,C131+C110,"0,00")</f>
        <v>0,00</v>
      </c>
      <c r="D304" s="887" t="str">
        <f>IF(IF(D131&lt;0, D131+D110,"0,00")&lt;0,D131+D110,"0,00")</f>
        <v>0,00</v>
      </c>
      <c r="E304" s="887" t="str">
        <f>IF(IF(E131&lt;0, E131+E110,"0,00")&lt;0,E131+E110,"0,00")</f>
        <v>0,00</v>
      </c>
      <c r="F304" s="887">
        <f t="shared" ref="F304:F309" si="8">E304-D304</f>
        <v>0</v>
      </c>
    </row>
    <row r="305" spans="1:6" ht="25.5">
      <c r="A305" s="877" t="s">
        <v>98</v>
      </c>
      <c r="B305" s="886" t="s">
        <v>1108</v>
      </c>
      <c r="C305" s="888" t="str">
        <f>IF(C131&lt;0,C134+C135,"0,00")</f>
        <v>0,00</v>
      </c>
      <c r="D305" s="888" t="str">
        <f>IF(D131&lt;0,D134+D135,"0,00")</f>
        <v>0,00</v>
      </c>
      <c r="E305" s="888" t="str">
        <f>IF(E131&lt;0,E134+E135,"0,00")</f>
        <v>0,00</v>
      </c>
      <c r="F305" s="887">
        <f t="shared" si="8"/>
        <v>0</v>
      </c>
    </row>
    <row r="306" spans="1:6" ht="17.45" customHeight="1">
      <c r="A306" s="877" t="s">
        <v>164</v>
      </c>
      <c r="B306" s="889" t="s">
        <v>1109</v>
      </c>
      <c r="C306" s="888" t="e">
        <f>(C281-(C296+C297))/C14</f>
        <v>#DIV/0!</v>
      </c>
      <c r="D306" s="888" t="e">
        <f>(D281-(D296+D297))/D14</f>
        <v>#DIV/0!</v>
      </c>
      <c r="E306" s="888" t="e">
        <f>(E281-(E296+E297))/E14</f>
        <v>#DIV/0!</v>
      </c>
      <c r="F306" s="888" t="e">
        <f t="shared" si="8"/>
        <v>#DIV/0!</v>
      </c>
    </row>
    <row r="307" spans="1:6" ht="24">
      <c r="A307" s="877" t="s">
        <v>172</v>
      </c>
      <c r="B307" s="889" t="s">
        <v>1110</v>
      </c>
      <c r="C307" s="888">
        <f>((0.5*C14)+(C296+C297))</f>
        <v>0</v>
      </c>
      <c r="D307" s="888">
        <f>((0.5*D14)+(D296+D297))</f>
        <v>0</v>
      </c>
      <c r="E307" s="888">
        <f>((0.5*E14)+(E296+E297))</f>
        <v>0</v>
      </c>
      <c r="F307" s="888">
        <f t="shared" si="8"/>
        <v>0</v>
      </c>
    </row>
    <row r="308" spans="1:6" ht="24">
      <c r="A308" s="877" t="s">
        <v>7</v>
      </c>
      <c r="B308" s="889" t="s">
        <v>1111</v>
      </c>
      <c r="C308" s="888">
        <f>C281-C307</f>
        <v>0</v>
      </c>
      <c r="D308" s="888">
        <f>D281-D307</f>
        <v>0</v>
      </c>
      <c r="E308" s="888">
        <f>E281-E307</f>
        <v>0</v>
      </c>
      <c r="F308" s="888">
        <f t="shared" si="8"/>
        <v>0</v>
      </c>
    </row>
    <row r="309" spans="1:6" ht="24">
      <c r="A309" s="877" t="s">
        <v>206</v>
      </c>
      <c r="B309" s="889" t="s">
        <v>1112</v>
      </c>
      <c r="C309" s="888">
        <f>SUMIF(C306,"&gt;0,5",C308)</f>
        <v>0</v>
      </c>
      <c r="D309" s="888">
        <f>SUMIF(D306,"&gt;0,5",D308)</f>
        <v>0</v>
      </c>
      <c r="E309" s="888">
        <f>SUMIF(E306,"&gt;0,5",E308)</f>
        <v>0</v>
      </c>
      <c r="F309" s="888">
        <f t="shared" si="8"/>
        <v>0</v>
      </c>
    </row>
    <row r="310" spans="1:6">
      <c r="C310" s="817"/>
      <c r="D310" s="817"/>
      <c r="E310" s="817"/>
      <c r="F310" s="817"/>
    </row>
    <row r="311" spans="1:6" ht="28.5" customHeight="1">
      <c r="A311" s="1418" t="s">
        <v>1113</v>
      </c>
      <c r="B311" s="1419"/>
      <c r="C311" s="1419"/>
      <c r="D311" s="1419"/>
      <c r="E311" s="1419"/>
      <c r="F311" s="1419"/>
    </row>
    <row r="312" spans="1:6" ht="25.5" customHeight="1">
      <c r="A312" s="890"/>
      <c r="B312" s="1065" t="s">
        <v>1114</v>
      </c>
      <c r="C312" s="1420" t="s">
        <v>181</v>
      </c>
      <c r="D312" s="1420"/>
      <c r="E312" s="1420"/>
      <c r="F312" s="891"/>
    </row>
    <row r="313" spans="1:6" ht="171" customHeight="1">
      <c r="A313" s="892"/>
      <c r="B313" s="893"/>
      <c r="C313" s="1409"/>
      <c r="D313" s="1410"/>
      <c r="E313" s="1411"/>
      <c r="F313" s="894"/>
    </row>
    <row r="314" spans="1:6" ht="18" customHeight="1">
      <c r="A314" s="895"/>
      <c r="B314" s="896" t="s">
        <v>624</v>
      </c>
      <c r="C314" s="1421" t="s">
        <v>624</v>
      </c>
      <c r="D314" s="1421"/>
      <c r="E314" s="1421"/>
      <c r="F314" s="897"/>
    </row>
    <row r="315" spans="1:6" ht="15" customHeight="1">
      <c r="A315" s="898"/>
      <c r="B315" s="899"/>
      <c r="C315" s="900"/>
      <c r="D315" s="899"/>
      <c r="E315" s="899"/>
      <c r="F315" s="901"/>
    </row>
    <row r="316" spans="1:6" ht="25.5" customHeight="1">
      <c r="A316" s="902"/>
      <c r="B316" s="903" t="s">
        <v>1115</v>
      </c>
      <c r="C316" s="1422"/>
      <c r="D316" s="1422"/>
      <c r="E316" s="1422"/>
      <c r="F316" s="904"/>
    </row>
    <row r="317" spans="1:6" ht="171" customHeight="1">
      <c r="A317" s="892"/>
      <c r="B317" s="893"/>
      <c r="C317" s="1423"/>
      <c r="D317" s="1424"/>
      <c r="E317" s="1424"/>
      <c r="F317" s="905"/>
    </row>
    <row r="318" spans="1:6" ht="18" customHeight="1">
      <c r="A318" s="895"/>
      <c r="B318" s="896" t="s">
        <v>624</v>
      </c>
      <c r="C318" s="1425"/>
      <c r="D318" s="1425"/>
      <c r="E318" s="1425"/>
      <c r="F318" s="904"/>
    </row>
    <row r="319" spans="1:6" ht="30.75" customHeight="1">
      <c r="A319" s="1426" t="s">
        <v>1116</v>
      </c>
      <c r="B319" s="1427"/>
      <c r="C319" s="1427"/>
      <c r="D319" s="1427"/>
      <c r="E319" s="1427"/>
      <c r="F319" s="1428"/>
    </row>
    <row r="320" spans="1:6">
      <c r="C320" s="817"/>
      <c r="D320" s="817"/>
      <c r="E320" s="817"/>
      <c r="F320" s="817"/>
    </row>
    <row r="321" spans="3:6">
      <c r="C321" s="817"/>
      <c r="D321" s="817"/>
      <c r="E321" s="817"/>
      <c r="F321" s="817"/>
    </row>
    <row r="322" spans="3:6">
      <c r="C322" s="817"/>
      <c r="D322" s="817"/>
      <c r="E322" s="817"/>
      <c r="F322" s="817"/>
    </row>
    <row r="323" spans="3:6">
      <c r="C323" s="817"/>
      <c r="D323" s="817"/>
      <c r="E323" s="817"/>
      <c r="F323" s="817"/>
    </row>
    <row r="324" spans="3:6">
      <c r="C324" s="817"/>
      <c r="D324" s="817"/>
      <c r="E324" s="817"/>
      <c r="F324" s="817"/>
    </row>
    <row r="325" spans="3:6">
      <c r="C325" s="817"/>
      <c r="D325" s="817"/>
      <c r="E325" s="817"/>
      <c r="F325" s="817"/>
    </row>
    <row r="326" spans="3:6">
      <c r="C326" s="817"/>
      <c r="D326" s="817"/>
      <c r="E326" s="817"/>
      <c r="F326" s="817"/>
    </row>
    <row r="327" spans="3:6">
      <c r="C327" s="817"/>
      <c r="D327" s="817"/>
      <c r="E327" s="817"/>
      <c r="F327" s="817"/>
    </row>
    <row r="328" spans="3:6">
      <c r="C328" s="817"/>
      <c r="D328" s="817"/>
      <c r="E328" s="817"/>
      <c r="F328" s="817"/>
    </row>
    <row r="329" spans="3:6">
      <c r="C329" s="817"/>
      <c r="D329" s="817"/>
      <c r="E329" s="817"/>
      <c r="F329" s="817"/>
    </row>
    <row r="330" spans="3:6">
      <c r="C330" s="817"/>
      <c r="D330" s="817"/>
      <c r="E330" s="817"/>
      <c r="F330" s="817"/>
    </row>
    <row r="331" spans="3:6">
      <c r="C331" s="817"/>
      <c r="D331" s="817"/>
      <c r="E331" s="817"/>
      <c r="F331" s="817"/>
    </row>
    <row r="332" spans="3:6">
      <c r="C332" s="817"/>
      <c r="D332" s="817"/>
      <c r="E332" s="817"/>
      <c r="F332" s="817"/>
    </row>
    <row r="333" spans="3:6">
      <c r="C333" s="817"/>
      <c r="D333" s="817"/>
      <c r="E333" s="817"/>
      <c r="F333" s="817"/>
    </row>
    <row r="334" spans="3:6">
      <c r="C334" s="817"/>
      <c r="D334" s="817"/>
      <c r="E334" s="817"/>
      <c r="F334" s="817"/>
    </row>
    <row r="335" spans="3:6">
      <c r="C335" s="817"/>
      <c r="D335" s="817"/>
      <c r="E335" s="817"/>
      <c r="F335" s="817"/>
    </row>
    <row r="336" spans="3:6">
      <c r="C336" s="817"/>
      <c r="D336" s="817"/>
      <c r="E336" s="817"/>
      <c r="F336" s="817"/>
    </row>
    <row r="337" spans="3:6">
      <c r="C337" s="817"/>
      <c r="D337" s="817"/>
      <c r="E337" s="817"/>
      <c r="F337" s="817"/>
    </row>
    <row r="338" spans="3:6">
      <c r="C338" s="817"/>
      <c r="D338" s="817"/>
      <c r="E338" s="817"/>
      <c r="F338" s="817"/>
    </row>
    <row r="339" spans="3:6">
      <c r="C339" s="817"/>
      <c r="D339" s="817"/>
      <c r="E339" s="817"/>
      <c r="F339" s="817"/>
    </row>
    <row r="340" spans="3:6">
      <c r="C340" s="817"/>
      <c r="D340" s="817"/>
      <c r="E340" s="817"/>
      <c r="F340" s="817"/>
    </row>
    <row r="341" spans="3:6">
      <c r="C341" s="817"/>
      <c r="D341" s="817"/>
      <c r="E341" s="817"/>
      <c r="F341" s="817"/>
    </row>
    <row r="342" spans="3:6">
      <c r="C342" s="817"/>
      <c r="D342" s="817"/>
      <c r="E342" s="817"/>
      <c r="F342" s="817"/>
    </row>
    <row r="343" spans="3:6">
      <c r="C343" s="817"/>
      <c r="D343" s="817"/>
      <c r="E343" s="817"/>
      <c r="F343" s="817"/>
    </row>
    <row r="344" spans="3:6">
      <c r="C344" s="817"/>
      <c r="D344" s="817"/>
      <c r="E344" s="817"/>
      <c r="F344" s="817"/>
    </row>
    <row r="345" spans="3:6">
      <c r="C345" s="817"/>
      <c r="D345" s="817"/>
      <c r="E345" s="817"/>
      <c r="F345" s="817"/>
    </row>
    <row r="346" spans="3:6">
      <c r="C346" s="817"/>
      <c r="D346" s="817"/>
      <c r="E346" s="817"/>
      <c r="F346" s="817"/>
    </row>
    <row r="347" spans="3:6">
      <c r="C347" s="817"/>
      <c r="D347" s="817"/>
      <c r="E347" s="817"/>
      <c r="F347" s="817"/>
    </row>
    <row r="348" spans="3:6">
      <c r="C348" s="817"/>
      <c r="D348" s="817"/>
      <c r="E348" s="817"/>
      <c r="F348" s="817"/>
    </row>
    <row r="349" spans="3:6">
      <c r="C349" s="817"/>
      <c r="D349" s="817"/>
      <c r="E349" s="817"/>
      <c r="F349" s="817"/>
    </row>
    <row r="350" spans="3:6">
      <c r="C350" s="817"/>
      <c r="D350" s="817"/>
      <c r="E350" s="817"/>
      <c r="F350" s="817"/>
    </row>
    <row r="351" spans="3:6">
      <c r="C351" s="817"/>
      <c r="D351" s="817"/>
      <c r="E351" s="817"/>
      <c r="F351" s="817"/>
    </row>
    <row r="352" spans="3:6">
      <c r="C352" s="817"/>
      <c r="D352" s="817"/>
      <c r="E352" s="817"/>
      <c r="F352" s="817"/>
    </row>
    <row r="353" spans="3:6">
      <c r="C353" s="817"/>
      <c r="D353" s="817"/>
      <c r="E353" s="817"/>
      <c r="F353" s="817"/>
    </row>
    <row r="354" spans="3:6">
      <c r="C354" s="817"/>
      <c r="D354" s="817"/>
      <c r="E354" s="817"/>
      <c r="F354" s="817"/>
    </row>
    <row r="355" spans="3:6">
      <c r="C355" s="817"/>
      <c r="D355" s="817"/>
      <c r="E355" s="817"/>
      <c r="F355" s="817"/>
    </row>
    <row r="356" spans="3:6">
      <c r="C356" s="817"/>
      <c r="D356" s="817"/>
      <c r="E356" s="817"/>
      <c r="F356" s="817"/>
    </row>
    <row r="357" spans="3:6">
      <c r="C357" s="817"/>
      <c r="D357" s="817"/>
      <c r="E357" s="817"/>
      <c r="F357" s="817"/>
    </row>
    <row r="358" spans="3:6">
      <c r="C358" s="817"/>
      <c r="D358" s="817"/>
      <c r="E358" s="817"/>
      <c r="F358" s="817"/>
    </row>
    <row r="359" spans="3:6">
      <c r="C359" s="817"/>
      <c r="D359" s="817"/>
      <c r="E359" s="817"/>
      <c r="F359" s="817"/>
    </row>
    <row r="360" spans="3:6">
      <c r="C360" s="817"/>
      <c r="D360" s="817"/>
      <c r="E360" s="817"/>
      <c r="F360" s="817"/>
    </row>
    <row r="361" spans="3:6">
      <c r="C361" s="817"/>
      <c r="D361" s="817"/>
      <c r="E361" s="817"/>
      <c r="F361" s="817"/>
    </row>
    <row r="362" spans="3:6">
      <c r="C362" s="817"/>
      <c r="D362" s="817"/>
      <c r="E362" s="817"/>
      <c r="F362" s="817"/>
    </row>
    <row r="363" spans="3:6">
      <c r="C363" s="817"/>
      <c r="D363" s="817"/>
      <c r="E363" s="817"/>
      <c r="F363" s="817"/>
    </row>
    <row r="364" spans="3:6">
      <c r="C364" s="817"/>
      <c r="D364" s="817"/>
      <c r="E364" s="817"/>
      <c r="F364" s="817"/>
    </row>
    <row r="365" spans="3:6">
      <c r="C365" s="817"/>
      <c r="D365" s="817"/>
      <c r="E365" s="817"/>
      <c r="F365" s="817"/>
    </row>
    <row r="366" spans="3:6">
      <c r="C366" s="817"/>
      <c r="D366" s="817"/>
      <c r="E366" s="817"/>
      <c r="F366" s="817"/>
    </row>
    <row r="367" spans="3:6">
      <c r="C367" s="817"/>
      <c r="D367" s="817"/>
      <c r="E367" s="817"/>
      <c r="F367" s="817"/>
    </row>
    <row r="368" spans="3:6">
      <c r="C368" s="817"/>
      <c r="D368" s="817"/>
      <c r="E368" s="817"/>
      <c r="F368" s="817"/>
    </row>
    <row r="369" spans="3:6">
      <c r="C369" s="817"/>
      <c r="D369" s="817"/>
      <c r="E369" s="817"/>
      <c r="F369" s="817"/>
    </row>
    <row r="370" spans="3:6">
      <c r="C370" s="817"/>
      <c r="D370" s="817"/>
      <c r="E370" s="817"/>
      <c r="F370" s="817"/>
    </row>
    <row r="371" spans="3:6">
      <c r="C371" s="817"/>
      <c r="D371" s="817"/>
      <c r="E371" s="817"/>
      <c r="F371" s="817"/>
    </row>
    <row r="372" spans="3:6">
      <c r="C372" s="817"/>
      <c r="D372" s="817"/>
      <c r="E372" s="817"/>
      <c r="F372" s="817"/>
    </row>
    <row r="373" spans="3:6">
      <c r="C373" s="817"/>
      <c r="D373" s="817"/>
      <c r="E373" s="817"/>
      <c r="F373" s="817"/>
    </row>
    <row r="374" spans="3:6">
      <c r="C374" s="817"/>
      <c r="D374" s="817"/>
      <c r="E374" s="817"/>
      <c r="F374" s="817"/>
    </row>
    <row r="375" spans="3:6">
      <c r="C375" s="817"/>
      <c r="D375" s="817"/>
      <c r="E375" s="817"/>
      <c r="F375" s="817"/>
    </row>
    <row r="376" spans="3:6">
      <c r="C376" s="817"/>
      <c r="D376" s="817"/>
      <c r="E376" s="817"/>
      <c r="F376" s="817"/>
    </row>
    <row r="377" spans="3:6">
      <c r="C377" s="817"/>
      <c r="D377" s="817"/>
      <c r="E377" s="817"/>
      <c r="F377" s="817"/>
    </row>
    <row r="378" spans="3:6">
      <c r="C378" s="817"/>
      <c r="D378" s="817"/>
      <c r="E378" s="817"/>
      <c r="F378" s="817"/>
    </row>
    <row r="379" spans="3:6">
      <c r="C379" s="817"/>
      <c r="D379" s="817"/>
      <c r="E379" s="817"/>
      <c r="F379" s="817"/>
    </row>
    <row r="380" spans="3:6">
      <c r="C380" s="817"/>
      <c r="D380" s="817"/>
      <c r="E380" s="817"/>
      <c r="F380" s="817"/>
    </row>
    <row r="381" spans="3:6">
      <c r="C381" s="817"/>
      <c r="D381" s="817"/>
      <c r="E381" s="817"/>
      <c r="F381" s="817"/>
    </row>
    <row r="382" spans="3:6">
      <c r="C382" s="817"/>
      <c r="D382" s="817"/>
      <c r="E382" s="817"/>
      <c r="F382" s="817"/>
    </row>
    <row r="383" spans="3:6">
      <c r="C383" s="817"/>
      <c r="D383" s="817"/>
      <c r="E383" s="817"/>
      <c r="F383" s="817"/>
    </row>
    <row r="384" spans="3:6">
      <c r="C384" s="817"/>
      <c r="D384" s="817"/>
      <c r="E384" s="817"/>
      <c r="F384" s="817"/>
    </row>
    <row r="385" spans="3:6">
      <c r="C385" s="817"/>
      <c r="D385" s="817"/>
      <c r="E385" s="817"/>
      <c r="F385" s="817"/>
    </row>
    <row r="386" spans="3:6">
      <c r="C386" s="817"/>
      <c r="D386" s="817"/>
      <c r="E386" s="817"/>
      <c r="F386" s="817"/>
    </row>
    <row r="387" spans="3:6">
      <c r="C387" s="817"/>
      <c r="D387" s="817"/>
      <c r="E387" s="817"/>
      <c r="F387" s="817"/>
    </row>
    <row r="388" spans="3:6">
      <c r="C388" s="817"/>
      <c r="D388" s="817"/>
      <c r="E388" s="817"/>
      <c r="F388" s="817"/>
    </row>
    <row r="389" spans="3:6">
      <c r="C389" s="817"/>
      <c r="D389" s="817"/>
      <c r="E389" s="817"/>
      <c r="F389" s="817"/>
    </row>
    <row r="390" spans="3:6">
      <c r="C390" s="817"/>
      <c r="D390" s="817"/>
      <c r="E390" s="817"/>
      <c r="F390" s="817"/>
    </row>
    <row r="391" spans="3:6">
      <c r="C391" s="817"/>
      <c r="D391" s="817"/>
      <c r="E391" s="817"/>
      <c r="F391" s="817"/>
    </row>
    <row r="392" spans="3:6">
      <c r="C392" s="817"/>
      <c r="D392" s="817"/>
      <c r="E392" s="817"/>
      <c r="F392" s="817"/>
    </row>
    <row r="393" spans="3:6">
      <c r="C393" s="817"/>
      <c r="D393" s="817"/>
      <c r="E393" s="817"/>
      <c r="F393" s="817"/>
    </row>
    <row r="394" spans="3:6">
      <c r="C394" s="817"/>
      <c r="D394" s="817"/>
      <c r="E394" s="817"/>
      <c r="F394" s="817"/>
    </row>
    <row r="395" spans="3:6">
      <c r="C395" s="817"/>
      <c r="D395" s="817"/>
      <c r="E395" s="817"/>
      <c r="F395" s="817"/>
    </row>
    <row r="396" spans="3:6">
      <c r="C396" s="817"/>
      <c r="D396" s="817"/>
      <c r="E396" s="817"/>
      <c r="F396" s="817"/>
    </row>
    <row r="397" spans="3:6">
      <c r="C397" s="817"/>
      <c r="D397" s="817"/>
      <c r="E397" s="817"/>
      <c r="F397" s="817"/>
    </row>
    <row r="398" spans="3:6">
      <c r="C398" s="817"/>
      <c r="D398" s="817"/>
      <c r="E398" s="817"/>
      <c r="F398" s="817"/>
    </row>
    <row r="399" spans="3:6">
      <c r="C399" s="817"/>
      <c r="D399" s="817"/>
      <c r="E399" s="817"/>
      <c r="F399" s="817"/>
    </row>
    <row r="400" spans="3:6">
      <c r="C400" s="817"/>
      <c r="D400" s="817"/>
      <c r="E400" s="817"/>
      <c r="F400" s="817"/>
    </row>
    <row r="401" spans="3:6">
      <c r="C401" s="817"/>
      <c r="D401" s="817"/>
      <c r="E401" s="817"/>
      <c r="F401" s="817"/>
    </row>
    <row r="402" spans="3:6">
      <c r="C402" s="817"/>
      <c r="D402" s="817"/>
      <c r="E402" s="817"/>
      <c r="F402" s="817"/>
    </row>
    <row r="403" spans="3:6">
      <c r="C403" s="817"/>
      <c r="D403" s="817"/>
      <c r="E403" s="817"/>
      <c r="F403" s="817"/>
    </row>
    <row r="404" spans="3:6">
      <c r="C404" s="817"/>
      <c r="D404" s="817"/>
      <c r="E404" s="817"/>
      <c r="F404" s="817"/>
    </row>
    <row r="405" spans="3:6">
      <c r="C405" s="817"/>
      <c r="D405" s="817"/>
      <c r="E405" s="817"/>
      <c r="F405" s="817"/>
    </row>
    <row r="406" spans="3:6">
      <c r="C406" s="817"/>
      <c r="D406" s="817"/>
      <c r="E406" s="817"/>
      <c r="F406" s="817"/>
    </row>
    <row r="407" spans="3:6">
      <c r="C407" s="817"/>
      <c r="D407" s="817"/>
      <c r="E407" s="817"/>
      <c r="F407" s="817"/>
    </row>
    <row r="408" spans="3:6">
      <c r="C408" s="817"/>
      <c r="D408" s="817"/>
      <c r="E408" s="817"/>
      <c r="F408" s="817"/>
    </row>
    <row r="409" spans="3:6">
      <c r="C409" s="817"/>
      <c r="D409" s="817"/>
      <c r="E409" s="817"/>
      <c r="F409" s="817"/>
    </row>
    <row r="410" spans="3:6">
      <c r="C410" s="817"/>
      <c r="D410" s="817"/>
      <c r="E410" s="817"/>
      <c r="F410" s="817"/>
    </row>
    <row r="411" spans="3:6">
      <c r="C411" s="817"/>
      <c r="D411" s="817"/>
      <c r="E411" s="817"/>
      <c r="F411" s="817"/>
    </row>
    <row r="412" spans="3:6">
      <c r="C412" s="817"/>
      <c r="D412" s="817"/>
      <c r="E412" s="817"/>
      <c r="F412" s="817"/>
    </row>
    <row r="413" spans="3:6">
      <c r="C413" s="817"/>
      <c r="D413" s="817"/>
      <c r="E413" s="817"/>
      <c r="F413" s="817"/>
    </row>
    <row r="414" spans="3:6">
      <c r="C414" s="817"/>
      <c r="D414" s="817"/>
      <c r="E414" s="817"/>
      <c r="F414" s="817"/>
    </row>
    <row r="415" spans="3:6">
      <c r="C415" s="817"/>
      <c r="D415" s="817"/>
      <c r="E415" s="817"/>
      <c r="F415" s="817"/>
    </row>
    <row r="416" spans="3:6">
      <c r="C416" s="817"/>
      <c r="D416" s="817"/>
      <c r="E416" s="817"/>
      <c r="F416" s="817"/>
    </row>
    <row r="417" spans="3:6">
      <c r="C417" s="817"/>
      <c r="D417" s="817"/>
      <c r="E417" s="817"/>
      <c r="F417" s="817"/>
    </row>
    <row r="418" spans="3:6">
      <c r="C418" s="817"/>
      <c r="D418" s="817"/>
      <c r="E418" s="817"/>
      <c r="F418" s="817"/>
    </row>
    <row r="419" spans="3:6">
      <c r="C419" s="817"/>
      <c r="D419" s="817"/>
      <c r="E419" s="817"/>
      <c r="F419" s="817"/>
    </row>
    <row r="420" spans="3:6">
      <c r="C420" s="817"/>
      <c r="D420" s="817"/>
      <c r="E420" s="817"/>
      <c r="F420" s="817"/>
    </row>
    <row r="421" spans="3:6">
      <c r="C421" s="817"/>
      <c r="D421" s="817"/>
      <c r="E421" s="817"/>
      <c r="F421" s="817"/>
    </row>
    <row r="422" spans="3:6">
      <c r="C422" s="817"/>
      <c r="D422" s="817"/>
      <c r="E422" s="817"/>
      <c r="F422" s="817"/>
    </row>
    <row r="423" spans="3:6">
      <c r="C423" s="817"/>
      <c r="D423" s="817"/>
      <c r="E423" s="817"/>
      <c r="F423" s="817"/>
    </row>
    <row r="424" spans="3:6">
      <c r="C424" s="817"/>
      <c r="D424" s="817"/>
      <c r="E424" s="817"/>
      <c r="F424" s="817"/>
    </row>
    <row r="425" spans="3:6">
      <c r="C425" s="817"/>
      <c r="D425" s="817"/>
      <c r="E425" s="817"/>
      <c r="F425" s="817"/>
    </row>
    <row r="426" spans="3:6">
      <c r="C426" s="817"/>
      <c r="D426" s="817"/>
      <c r="E426" s="817"/>
      <c r="F426" s="817"/>
    </row>
    <row r="427" spans="3:6">
      <c r="C427" s="817"/>
      <c r="D427" s="817"/>
      <c r="E427" s="817"/>
      <c r="F427" s="817"/>
    </row>
    <row r="428" spans="3:6">
      <c r="C428" s="817"/>
      <c r="D428" s="817"/>
      <c r="E428" s="817"/>
      <c r="F428" s="817"/>
    </row>
    <row r="429" spans="3:6">
      <c r="C429" s="817"/>
      <c r="D429" s="817"/>
      <c r="E429" s="817"/>
      <c r="F429" s="817"/>
    </row>
    <row r="430" spans="3:6">
      <c r="C430" s="817"/>
      <c r="D430" s="817"/>
      <c r="E430" s="817"/>
      <c r="F430" s="817"/>
    </row>
    <row r="431" spans="3:6">
      <c r="C431" s="817"/>
      <c r="D431" s="817"/>
      <c r="E431" s="817"/>
      <c r="F431" s="817"/>
    </row>
    <row r="432" spans="3:6">
      <c r="C432" s="817"/>
      <c r="D432" s="817"/>
      <c r="E432" s="817"/>
      <c r="F432" s="817"/>
    </row>
    <row r="433" spans="3:6">
      <c r="C433" s="817"/>
      <c r="D433" s="817"/>
      <c r="E433" s="817"/>
      <c r="F433" s="817"/>
    </row>
    <row r="434" spans="3:6">
      <c r="C434" s="817"/>
      <c r="D434" s="817"/>
      <c r="E434" s="817"/>
      <c r="F434" s="817"/>
    </row>
    <row r="435" spans="3:6">
      <c r="C435" s="817"/>
      <c r="D435" s="817"/>
      <c r="E435" s="817"/>
      <c r="F435" s="817"/>
    </row>
    <row r="436" spans="3:6">
      <c r="C436" s="817"/>
      <c r="D436" s="817"/>
      <c r="E436" s="817"/>
      <c r="F436" s="817"/>
    </row>
    <row r="437" spans="3:6">
      <c r="C437" s="817"/>
      <c r="D437" s="817"/>
      <c r="E437" s="817"/>
      <c r="F437" s="817"/>
    </row>
    <row r="438" spans="3:6">
      <c r="C438" s="817"/>
      <c r="D438" s="817"/>
      <c r="E438" s="817"/>
      <c r="F438" s="817"/>
    </row>
    <row r="439" spans="3:6">
      <c r="C439" s="817"/>
      <c r="D439" s="817"/>
      <c r="E439" s="817"/>
      <c r="F439" s="817"/>
    </row>
    <row r="440" spans="3:6">
      <c r="C440" s="817"/>
      <c r="D440" s="817"/>
      <c r="E440" s="817"/>
      <c r="F440" s="817"/>
    </row>
    <row r="441" spans="3:6">
      <c r="C441" s="817"/>
      <c r="D441" s="817"/>
      <c r="E441" s="817"/>
      <c r="F441" s="817"/>
    </row>
    <row r="442" spans="3:6">
      <c r="C442" s="817"/>
      <c r="D442" s="817"/>
      <c r="E442" s="817"/>
      <c r="F442" s="817"/>
    </row>
    <row r="443" spans="3:6">
      <c r="C443" s="817"/>
      <c r="D443" s="817"/>
      <c r="E443" s="817"/>
      <c r="F443" s="817"/>
    </row>
    <row r="444" spans="3:6">
      <c r="C444" s="817"/>
      <c r="D444" s="817"/>
      <c r="E444" s="817"/>
      <c r="F444" s="817"/>
    </row>
    <row r="445" spans="3:6">
      <c r="C445" s="817"/>
      <c r="D445" s="817"/>
      <c r="E445" s="817"/>
      <c r="F445" s="817"/>
    </row>
    <row r="446" spans="3:6">
      <c r="C446" s="817"/>
      <c r="D446" s="817"/>
      <c r="E446" s="817"/>
      <c r="F446" s="817"/>
    </row>
    <row r="447" spans="3:6">
      <c r="C447" s="817"/>
      <c r="D447" s="817"/>
      <c r="E447" s="817"/>
      <c r="F447" s="817"/>
    </row>
    <row r="448" spans="3:6">
      <c r="C448" s="817"/>
      <c r="D448" s="817"/>
      <c r="E448" s="817"/>
      <c r="F448" s="817"/>
    </row>
    <row r="449" spans="3:6">
      <c r="C449" s="817"/>
      <c r="D449" s="817"/>
      <c r="E449" s="817"/>
      <c r="F449" s="817"/>
    </row>
    <row r="450" spans="3:6">
      <c r="C450" s="817"/>
      <c r="D450" s="817"/>
      <c r="E450" s="817"/>
      <c r="F450" s="817"/>
    </row>
    <row r="451" spans="3:6">
      <c r="C451" s="817"/>
      <c r="D451" s="817"/>
      <c r="E451" s="817"/>
      <c r="F451" s="817"/>
    </row>
    <row r="452" spans="3:6">
      <c r="C452" s="817"/>
      <c r="D452" s="817"/>
      <c r="E452" s="817"/>
      <c r="F452" s="817"/>
    </row>
    <row r="453" spans="3:6">
      <c r="C453" s="817"/>
      <c r="D453" s="817"/>
      <c r="E453" s="817"/>
      <c r="F453" s="817"/>
    </row>
    <row r="454" spans="3:6">
      <c r="C454" s="817"/>
      <c r="D454" s="817"/>
      <c r="E454" s="817"/>
      <c r="F454" s="817"/>
    </row>
    <row r="455" spans="3:6">
      <c r="C455" s="817"/>
      <c r="D455" s="817"/>
      <c r="E455" s="817"/>
      <c r="F455" s="817"/>
    </row>
    <row r="456" spans="3:6">
      <c r="C456" s="817"/>
      <c r="D456" s="817"/>
      <c r="E456" s="817"/>
      <c r="F456" s="817"/>
    </row>
    <row r="457" spans="3:6">
      <c r="C457" s="817"/>
      <c r="D457" s="817"/>
      <c r="E457" s="817"/>
      <c r="F457" s="817"/>
    </row>
    <row r="458" spans="3:6">
      <c r="C458" s="817"/>
      <c r="D458" s="817"/>
      <c r="E458" s="817"/>
      <c r="F458" s="817"/>
    </row>
    <row r="459" spans="3:6">
      <c r="C459" s="817"/>
      <c r="D459" s="817"/>
      <c r="E459" s="817"/>
      <c r="F459" s="817"/>
    </row>
    <row r="460" spans="3:6">
      <c r="C460" s="817"/>
      <c r="D460" s="817"/>
      <c r="E460" s="817"/>
      <c r="F460" s="817"/>
    </row>
    <row r="461" spans="3:6">
      <c r="C461" s="817"/>
      <c r="D461" s="817"/>
      <c r="E461" s="817"/>
      <c r="F461" s="817"/>
    </row>
    <row r="462" spans="3:6">
      <c r="C462" s="817"/>
      <c r="D462" s="817"/>
      <c r="E462" s="817"/>
      <c r="F462" s="817"/>
    </row>
    <row r="463" spans="3:6">
      <c r="C463" s="817"/>
      <c r="D463" s="817"/>
      <c r="E463" s="817"/>
      <c r="F463" s="817"/>
    </row>
    <row r="464" spans="3:6">
      <c r="C464" s="817"/>
      <c r="D464" s="817"/>
      <c r="E464" s="817"/>
      <c r="F464" s="817"/>
    </row>
    <row r="465" spans="3:6">
      <c r="C465" s="817"/>
      <c r="D465" s="817"/>
      <c r="E465" s="817"/>
      <c r="F465" s="817"/>
    </row>
    <row r="466" spans="3:6">
      <c r="C466" s="817"/>
      <c r="D466" s="817"/>
      <c r="E466" s="817"/>
      <c r="F466" s="817"/>
    </row>
    <row r="467" spans="3:6">
      <c r="C467" s="817"/>
      <c r="D467" s="817"/>
      <c r="E467" s="817"/>
      <c r="F467" s="817"/>
    </row>
    <row r="468" spans="3:6">
      <c r="C468" s="817"/>
      <c r="D468" s="817"/>
      <c r="E468" s="817"/>
      <c r="F468" s="817"/>
    </row>
    <row r="469" spans="3:6">
      <c r="C469" s="817"/>
      <c r="D469" s="817"/>
      <c r="E469" s="817"/>
      <c r="F469" s="817"/>
    </row>
    <row r="470" spans="3:6">
      <c r="C470" s="817"/>
      <c r="D470" s="817"/>
      <c r="E470" s="817"/>
      <c r="F470" s="817"/>
    </row>
    <row r="471" spans="3:6">
      <c r="C471" s="817"/>
      <c r="D471" s="817"/>
      <c r="E471" s="817"/>
      <c r="F471" s="817"/>
    </row>
    <row r="472" spans="3:6">
      <c r="C472" s="817"/>
      <c r="D472" s="817"/>
      <c r="E472" s="817"/>
      <c r="F472" s="817"/>
    </row>
    <row r="473" spans="3:6">
      <c r="C473" s="817"/>
      <c r="D473" s="817"/>
      <c r="E473" s="817"/>
      <c r="F473" s="817"/>
    </row>
    <row r="474" spans="3:6">
      <c r="C474" s="817"/>
      <c r="D474" s="817"/>
      <c r="E474" s="817"/>
      <c r="F474" s="817"/>
    </row>
    <row r="475" spans="3:6">
      <c r="C475" s="817"/>
      <c r="D475" s="817"/>
      <c r="E475" s="817"/>
      <c r="F475" s="817"/>
    </row>
    <row r="476" spans="3:6">
      <c r="C476" s="817"/>
      <c r="D476" s="817"/>
      <c r="E476" s="817"/>
      <c r="F476" s="817"/>
    </row>
    <row r="477" spans="3:6">
      <c r="C477" s="817"/>
      <c r="D477" s="817"/>
      <c r="E477" s="817"/>
      <c r="F477" s="817"/>
    </row>
    <row r="478" spans="3:6">
      <c r="C478" s="817"/>
      <c r="D478" s="817"/>
      <c r="E478" s="817"/>
      <c r="F478" s="817"/>
    </row>
    <row r="479" spans="3:6">
      <c r="C479" s="817"/>
      <c r="D479" s="817"/>
      <c r="E479" s="817"/>
      <c r="F479" s="817"/>
    </row>
    <row r="480" spans="3:6">
      <c r="C480" s="817"/>
      <c r="D480" s="817"/>
      <c r="E480" s="817"/>
      <c r="F480" s="817"/>
    </row>
    <row r="481" spans="3:6">
      <c r="C481" s="817"/>
      <c r="D481" s="817"/>
      <c r="E481" s="817"/>
      <c r="F481" s="817"/>
    </row>
    <row r="482" spans="3:6">
      <c r="C482" s="817"/>
      <c r="D482" s="817"/>
      <c r="E482" s="817"/>
      <c r="F482" s="817"/>
    </row>
    <row r="483" spans="3:6">
      <c r="C483" s="817"/>
      <c r="D483" s="817"/>
      <c r="E483" s="817"/>
      <c r="F483" s="817"/>
    </row>
    <row r="484" spans="3:6">
      <c r="C484" s="817"/>
      <c r="D484" s="817"/>
      <c r="E484" s="817"/>
      <c r="F484" s="817"/>
    </row>
    <row r="485" spans="3:6">
      <c r="C485" s="817"/>
      <c r="D485" s="817"/>
      <c r="E485" s="817"/>
      <c r="F485" s="817"/>
    </row>
    <row r="486" spans="3:6">
      <c r="C486" s="817"/>
      <c r="D486" s="817"/>
      <c r="E486" s="817"/>
      <c r="F486" s="817"/>
    </row>
    <row r="487" spans="3:6">
      <c r="C487" s="817"/>
      <c r="D487" s="817"/>
      <c r="E487" s="817"/>
      <c r="F487" s="817"/>
    </row>
    <row r="488" spans="3:6">
      <c r="C488" s="817"/>
      <c r="D488" s="817"/>
      <c r="E488" s="817"/>
      <c r="F488" s="817"/>
    </row>
    <row r="489" spans="3:6">
      <c r="C489" s="817"/>
      <c r="D489" s="817"/>
      <c r="E489" s="817"/>
      <c r="F489" s="817"/>
    </row>
    <row r="490" spans="3:6">
      <c r="C490" s="817"/>
      <c r="D490" s="817"/>
      <c r="E490" s="817"/>
      <c r="F490" s="817"/>
    </row>
    <row r="491" spans="3:6">
      <c r="C491" s="817"/>
      <c r="D491" s="817"/>
      <c r="E491" s="817"/>
      <c r="F491" s="817"/>
    </row>
    <row r="492" spans="3:6">
      <c r="C492" s="817"/>
      <c r="D492" s="817"/>
      <c r="E492" s="817"/>
      <c r="F492" s="817"/>
    </row>
    <row r="493" spans="3:6">
      <c r="C493" s="817"/>
      <c r="D493" s="817"/>
      <c r="E493" s="817"/>
      <c r="F493" s="817"/>
    </row>
    <row r="494" spans="3:6">
      <c r="C494" s="817"/>
      <c r="D494" s="817"/>
      <c r="E494" s="817"/>
      <c r="F494" s="817"/>
    </row>
    <row r="495" spans="3:6">
      <c r="C495" s="817"/>
      <c r="D495" s="817"/>
      <c r="E495" s="817"/>
      <c r="F495" s="817"/>
    </row>
    <row r="496" spans="3:6">
      <c r="C496" s="817"/>
      <c r="D496" s="817"/>
      <c r="E496" s="817"/>
      <c r="F496" s="817"/>
    </row>
    <row r="497" spans="3:6">
      <c r="C497" s="817"/>
      <c r="D497" s="817"/>
      <c r="E497" s="817"/>
      <c r="F497" s="817"/>
    </row>
    <row r="498" spans="3:6">
      <c r="C498" s="817"/>
      <c r="D498" s="817"/>
      <c r="E498" s="817"/>
      <c r="F498" s="817"/>
    </row>
    <row r="499" spans="3:6">
      <c r="C499" s="817"/>
      <c r="D499" s="817"/>
      <c r="E499" s="817"/>
      <c r="F499" s="817"/>
    </row>
    <row r="500" spans="3:6">
      <c r="C500" s="817"/>
      <c r="D500" s="817"/>
      <c r="E500" s="817"/>
      <c r="F500" s="817"/>
    </row>
    <row r="501" spans="3:6">
      <c r="C501" s="817"/>
      <c r="D501" s="817"/>
      <c r="E501" s="817"/>
      <c r="F501" s="817"/>
    </row>
    <row r="502" spans="3:6">
      <c r="C502" s="817"/>
      <c r="D502" s="817"/>
      <c r="E502" s="817"/>
      <c r="F502" s="817"/>
    </row>
    <row r="503" spans="3:6">
      <c r="C503" s="817"/>
      <c r="D503" s="817"/>
      <c r="E503" s="817"/>
      <c r="F503" s="817"/>
    </row>
    <row r="504" spans="3:6">
      <c r="C504" s="817"/>
      <c r="D504" s="817"/>
      <c r="E504" s="817"/>
      <c r="F504" s="817"/>
    </row>
    <row r="505" spans="3:6">
      <c r="C505" s="817"/>
      <c r="D505" s="817"/>
      <c r="E505" s="817"/>
      <c r="F505" s="817"/>
    </row>
    <row r="506" spans="3:6">
      <c r="C506" s="817"/>
      <c r="D506" s="817"/>
      <c r="E506" s="817"/>
      <c r="F506" s="817"/>
    </row>
    <row r="507" spans="3:6">
      <c r="C507" s="817"/>
      <c r="D507" s="817"/>
      <c r="E507" s="817"/>
      <c r="F507" s="817"/>
    </row>
    <row r="508" spans="3:6">
      <c r="C508" s="817"/>
      <c r="D508" s="817"/>
      <c r="E508" s="817"/>
      <c r="F508" s="817"/>
    </row>
    <row r="509" spans="3:6">
      <c r="C509" s="817"/>
      <c r="D509" s="817"/>
      <c r="E509" s="817"/>
      <c r="F509" s="817"/>
    </row>
    <row r="510" spans="3:6">
      <c r="C510" s="817"/>
      <c r="D510" s="817"/>
      <c r="E510" s="817"/>
      <c r="F510" s="817"/>
    </row>
    <row r="511" spans="3:6">
      <c r="C511" s="817"/>
      <c r="D511" s="817"/>
      <c r="E511" s="817"/>
      <c r="F511" s="817"/>
    </row>
    <row r="512" spans="3:6">
      <c r="C512" s="817"/>
      <c r="D512" s="817"/>
      <c r="E512" s="817"/>
      <c r="F512" s="817"/>
    </row>
    <row r="513" spans="3:6">
      <c r="C513" s="817"/>
      <c r="D513" s="817"/>
      <c r="E513" s="817"/>
      <c r="F513" s="817"/>
    </row>
    <row r="514" spans="3:6">
      <c r="C514" s="817"/>
      <c r="D514" s="817"/>
      <c r="E514" s="817"/>
      <c r="F514" s="817"/>
    </row>
    <row r="515" spans="3:6">
      <c r="C515" s="817"/>
      <c r="D515" s="817"/>
      <c r="E515" s="817"/>
      <c r="F515" s="817"/>
    </row>
    <row r="516" spans="3:6">
      <c r="C516" s="817"/>
      <c r="D516" s="817"/>
      <c r="E516" s="817"/>
      <c r="F516" s="817"/>
    </row>
    <row r="517" spans="3:6">
      <c r="C517" s="817"/>
      <c r="D517" s="817"/>
      <c r="E517" s="817"/>
      <c r="F517" s="817"/>
    </row>
    <row r="518" spans="3:6">
      <c r="C518" s="817"/>
      <c r="D518" s="817"/>
      <c r="E518" s="817"/>
      <c r="F518" s="817"/>
    </row>
    <row r="519" spans="3:6">
      <c r="C519" s="817"/>
      <c r="D519" s="817"/>
      <c r="E519" s="817"/>
      <c r="F519" s="817"/>
    </row>
    <row r="520" spans="3:6">
      <c r="C520" s="817"/>
      <c r="D520" s="817"/>
      <c r="E520" s="817"/>
      <c r="F520" s="817"/>
    </row>
    <row r="521" spans="3:6">
      <c r="C521" s="817"/>
      <c r="D521" s="817"/>
      <c r="E521" s="817"/>
      <c r="F521" s="817"/>
    </row>
    <row r="522" spans="3:6">
      <c r="C522" s="817"/>
      <c r="D522" s="817"/>
      <c r="E522" s="817"/>
      <c r="F522" s="817"/>
    </row>
    <row r="523" spans="3:6">
      <c r="C523" s="817"/>
      <c r="D523" s="817"/>
      <c r="E523" s="817"/>
      <c r="F523" s="817"/>
    </row>
    <row r="524" spans="3:6">
      <c r="C524" s="817"/>
      <c r="D524" s="817"/>
      <c r="E524" s="817"/>
      <c r="F524" s="817"/>
    </row>
    <row r="525" spans="3:6">
      <c r="C525" s="817"/>
      <c r="D525" s="817"/>
      <c r="E525" s="817"/>
      <c r="F525" s="817"/>
    </row>
    <row r="526" spans="3:6">
      <c r="C526" s="817"/>
      <c r="D526" s="817"/>
      <c r="E526" s="817"/>
      <c r="F526" s="817"/>
    </row>
    <row r="527" spans="3:6">
      <c r="C527" s="817"/>
      <c r="D527" s="817"/>
      <c r="E527" s="817"/>
      <c r="F527" s="817"/>
    </row>
    <row r="528" spans="3:6">
      <c r="C528" s="817"/>
      <c r="D528" s="817"/>
      <c r="E528" s="817"/>
      <c r="F528" s="817"/>
    </row>
    <row r="529" spans="3:6">
      <c r="C529" s="817"/>
      <c r="D529" s="817"/>
      <c r="E529" s="817"/>
      <c r="F529" s="817"/>
    </row>
    <row r="530" spans="3:6">
      <c r="C530" s="817"/>
      <c r="D530" s="817"/>
      <c r="E530" s="817"/>
      <c r="F530" s="817"/>
    </row>
    <row r="531" spans="3:6">
      <c r="C531" s="817"/>
      <c r="D531" s="817"/>
      <c r="E531" s="817"/>
      <c r="F531" s="817"/>
    </row>
    <row r="532" spans="3:6">
      <c r="C532" s="817"/>
      <c r="D532" s="817"/>
      <c r="E532" s="817"/>
      <c r="F532" s="817"/>
    </row>
    <row r="533" spans="3:6">
      <c r="C533" s="817"/>
      <c r="D533" s="817"/>
      <c r="E533" s="817"/>
      <c r="F533" s="817"/>
    </row>
    <row r="534" spans="3:6">
      <c r="C534" s="817"/>
      <c r="D534" s="817"/>
      <c r="E534" s="817"/>
      <c r="F534" s="817"/>
    </row>
    <row r="535" spans="3:6">
      <c r="C535" s="817"/>
      <c r="D535" s="817"/>
      <c r="E535" s="817"/>
      <c r="F535" s="817"/>
    </row>
    <row r="536" spans="3:6">
      <c r="C536" s="817"/>
      <c r="D536" s="817"/>
      <c r="E536" s="817"/>
      <c r="F536" s="817"/>
    </row>
    <row r="537" spans="3:6">
      <c r="C537" s="817"/>
      <c r="D537" s="817"/>
      <c r="E537" s="817"/>
      <c r="F537" s="817"/>
    </row>
    <row r="538" spans="3:6">
      <c r="C538" s="817"/>
      <c r="D538" s="817"/>
      <c r="E538" s="817"/>
      <c r="F538" s="817"/>
    </row>
    <row r="539" spans="3:6">
      <c r="C539" s="817"/>
      <c r="D539" s="817"/>
      <c r="E539" s="817"/>
      <c r="F539" s="817"/>
    </row>
    <row r="540" spans="3:6">
      <c r="C540" s="817"/>
      <c r="D540" s="817"/>
      <c r="E540" s="817"/>
      <c r="F540" s="817"/>
    </row>
    <row r="541" spans="3:6">
      <c r="C541" s="817"/>
      <c r="D541" s="817"/>
      <c r="E541" s="817"/>
      <c r="F541" s="817"/>
    </row>
    <row r="542" spans="3:6">
      <c r="C542" s="817"/>
      <c r="D542" s="817"/>
      <c r="E542" s="817"/>
      <c r="F542" s="817"/>
    </row>
    <row r="543" spans="3:6">
      <c r="C543" s="817"/>
      <c r="D543" s="817"/>
      <c r="E543" s="817"/>
      <c r="F543" s="817"/>
    </row>
    <row r="544" spans="3:6">
      <c r="C544" s="817"/>
      <c r="D544" s="817"/>
      <c r="E544" s="817"/>
      <c r="F544" s="817"/>
    </row>
    <row r="545" spans="3:6">
      <c r="C545" s="817"/>
      <c r="D545" s="817"/>
      <c r="E545" s="817"/>
      <c r="F545" s="817"/>
    </row>
    <row r="546" spans="3:6">
      <c r="C546" s="817"/>
      <c r="D546" s="817"/>
      <c r="E546" s="817"/>
      <c r="F546" s="817"/>
    </row>
    <row r="547" spans="3:6">
      <c r="C547" s="817"/>
      <c r="D547" s="817"/>
      <c r="E547" s="817"/>
      <c r="F547" s="817"/>
    </row>
    <row r="548" spans="3:6">
      <c r="C548" s="817"/>
      <c r="D548" s="817"/>
      <c r="E548" s="817"/>
      <c r="F548" s="817"/>
    </row>
    <row r="549" spans="3:6">
      <c r="C549" s="817"/>
      <c r="D549" s="817"/>
      <c r="E549" s="817"/>
      <c r="F549" s="817"/>
    </row>
    <row r="550" spans="3:6">
      <c r="C550" s="817"/>
      <c r="D550" s="817"/>
      <c r="E550" s="817"/>
      <c r="F550" s="817"/>
    </row>
    <row r="551" spans="3:6">
      <c r="C551" s="817"/>
      <c r="D551" s="817"/>
      <c r="E551" s="817"/>
      <c r="F551" s="817"/>
    </row>
    <row r="552" spans="3:6">
      <c r="C552" s="817"/>
      <c r="D552" s="817"/>
      <c r="E552" s="817"/>
      <c r="F552" s="817"/>
    </row>
    <row r="553" spans="3:6">
      <c r="C553" s="817"/>
      <c r="D553" s="817"/>
      <c r="E553" s="817"/>
      <c r="F553" s="817"/>
    </row>
    <row r="554" spans="3:6">
      <c r="C554" s="817"/>
      <c r="D554" s="817"/>
      <c r="E554" s="817"/>
      <c r="F554" s="817"/>
    </row>
    <row r="555" spans="3:6">
      <c r="C555" s="817"/>
      <c r="D555" s="817"/>
      <c r="E555" s="817"/>
      <c r="F555" s="817"/>
    </row>
    <row r="556" spans="3:6">
      <c r="C556" s="817"/>
      <c r="D556" s="817"/>
      <c r="E556" s="817"/>
      <c r="F556" s="817"/>
    </row>
    <row r="557" spans="3:6">
      <c r="C557" s="817"/>
      <c r="D557" s="817"/>
      <c r="E557" s="817"/>
      <c r="F557" s="817"/>
    </row>
    <row r="558" spans="3:6">
      <c r="C558" s="817"/>
      <c r="D558" s="817"/>
      <c r="E558" s="817"/>
      <c r="F558" s="817"/>
    </row>
    <row r="559" spans="3:6">
      <c r="C559" s="817"/>
      <c r="D559" s="817"/>
      <c r="E559" s="817"/>
      <c r="F559" s="817"/>
    </row>
    <row r="560" spans="3:6">
      <c r="C560" s="817"/>
      <c r="D560" s="817"/>
      <c r="E560" s="817"/>
      <c r="F560" s="817"/>
    </row>
    <row r="561" spans="3:6">
      <c r="C561" s="817"/>
      <c r="D561" s="817"/>
      <c r="E561" s="817"/>
      <c r="F561" s="817"/>
    </row>
    <row r="562" spans="3:6">
      <c r="C562" s="817"/>
      <c r="D562" s="817"/>
      <c r="E562" s="817"/>
      <c r="F562" s="817"/>
    </row>
    <row r="563" spans="3:6">
      <c r="C563" s="817"/>
      <c r="D563" s="817"/>
      <c r="E563" s="817"/>
      <c r="F563" s="817"/>
    </row>
    <row r="564" spans="3:6">
      <c r="C564" s="817"/>
      <c r="D564" s="817"/>
      <c r="E564" s="817"/>
      <c r="F564" s="817"/>
    </row>
    <row r="565" spans="3:6">
      <c r="C565" s="817"/>
      <c r="D565" s="817"/>
      <c r="E565" s="817"/>
      <c r="F565" s="817"/>
    </row>
    <row r="566" spans="3:6">
      <c r="C566" s="817"/>
      <c r="D566" s="817"/>
      <c r="E566" s="817"/>
      <c r="F566" s="817"/>
    </row>
    <row r="567" spans="3:6">
      <c r="C567" s="817"/>
      <c r="D567" s="817"/>
      <c r="E567" s="817"/>
      <c r="F567" s="817"/>
    </row>
    <row r="568" spans="3:6">
      <c r="C568" s="817"/>
      <c r="D568" s="817"/>
      <c r="E568" s="817"/>
      <c r="F568" s="817"/>
    </row>
    <row r="569" spans="3:6">
      <c r="C569" s="817"/>
      <c r="D569" s="817"/>
      <c r="E569" s="817"/>
      <c r="F569" s="817"/>
    </row>
    <row r="570" spans="3:6">
      <c r="C570" s="817"/>
      <c r="D570" s="817"/>
      <c r="E570" s="817"/>
      <c r="F570" s="817"/>
    </row>
    <row r="571" spans="3:6">
      <c r="C571" s="817"/>
      <c r="D571" s="817"/>
      <c r="E571" s="817"/>
      <c r="F571" s="817"/>
    </row>
    <row r="572" spans="3:6">
      <c r="C572" s="817"/>
      <c r="D572" s="817"/>
      <c r="E572" s="817"/>
      <c r="F572" s="817"/>
    </row>
    <row r="573" spans="3:6">
      <c r="C573" s="817"/>
      <c r="D573" s="817"/>
      <c r="E573" s="817"/>
      <c r="F573" s="817"/>
    </row>
    <row r="574" spans="3:6">
      <c r="C574" s="817"/>
      <c r="D574" s="817"/>
      <c r="E574" s="817"/>
      <c r="F574" s="817"/>
    </row>
    <row r="575" spans="3:6">
      <c r="C575" s="817"/>
      <c r="D575" s="817"/>
      <c r="E575" s="817"/>
      <c r="F575" s="817"/>
    </row>
    <row r="576" spans="3:6">
      <c r="C576" s="817"/>
      <c r="D576" s="817"/>
      <c r="E576" s="817"/>
      <c r="F576" s="817"/>
    </row>
    <row r="577" spans="3:6">
      <c r="C577" s="817"/>
      <c r="D577" s="817"/>
      <c r="E577" s="817"/>
      <c r="F577" s="817"/>
    </row>
    <row r="578" spans="3:6">
      <c r="C578" s="817"/>
      <c r="D578" s="817"/>
      <c r="E578" s="817"/>
      <c r="F578" s="817"/>
    </row>
    <row r="579" spans="3:6">
      <c r="C579" s="817"/>
      <c r="D579" s="817"/>
      <c r="E579" s="817"/>
      <c r="F579" s="817"/>
    </row>
    <row r="580" spans="3:6">
      <c r="C580" s="817"/>
      <c r="D580" s="817"/>
      <c r="E580" s="817"/>
      <c r="F580" s="817"/>
    </row>
    <row r="581" spans="3:6">
      <c r="C581" s="817"/>
      <c r="D581" s="817"/>
      <c r="E581" s="817"/>
      <c r="F581" s="817"/>
    </row>
    <row r="582" spans="3:6">
      <c r="C582" s="817"/>
      <c r="D582" s="817"/>
      <c r="E582" s="817"/>
      <c r="F582" s="817"/>
    </row>
    <row r="583" spans="3:6">
      <c r="C583" s="817"/>
      <c r="D583" s="817"/>
      <c r="E583" s="817"/>
      <c r="F583" s="817"/>
    </row>
    <row r="584" spans="3:6">
      <c r="C584" s="817"/>
      <c r="D584" s="817"/>
      <c r="E584" s="817"/>
      <c r="F584" s="817"/>
    </row>
    <row r="585" spans="3:6">
      <c r="C585" s="817"/>
      <c r="D585" s="817"/>
      <c r="E585" s="817"/>
      <c r="F585" s="817"/>
    </row>
    <row r="586" spans="3:6">
      <c r="C586" s="817"/>
      <c r="D586" s="817"/>
      <c r="E586" s="817"/>
      <c r="F586" s="817"/>
    </row>
    <row r="587" spans="3:6">
      <c r="C587" s="817"/>
      <c r="D587" s="817"/>
      <c r="E587" s="817"/>
      <c r="F587" s="817"/>
    </row>
    <row r="588" spans="3:6">
      <c r="C588" s="817"/>
      <c r="D588" s="817"/>
      <c r="E588" s="817"/>
      <c r="F588" s="817"/>
    </row>
    <row r="589" spans="3:6">
      <c r="C589" s="817"/>
      <c r="D589" s="817"/>
      <c r="E589" s="817"/>
      <c r="F589" s="817"/>
    </row>
    <row r="590" spans="3:6">
      <c r="C590" s="817"/>
      <c r="D590" s="817"/>
      <c r="E590" s="817"/>
      <c r="F590" s="817"/>
    </row>
    <row r="591" spans="3:6">
      <c r="C591" s="817"/>
      <c r="D591" s="817"/>
      <c r="E591" s="817"/>
      <c r="F591" s="817"/>
    </row>
    <row r="592" spans="3:6">
      <c r="C592" s="817"/>
      <c r="D592" s="817"/>
      <c r="E592" s="817"/>
      <c r="F592" s="817"/>
    </row>
    <row r="593" spans="3:6">
      <c r="C593" s="817"/>
      <c r="D593" s="817"/>
      <c r="E593" s="817"/>
      <c r="F593" s="817"/>
    </row>
    <row r="594" spans="3:6">
      <c r="C594" s="817"/>
      <c r="D594" s="817"/>
      <c r="E594" s="817"/>
      <c r="F594" s="817"/>
    </row>
    <row r="595" spans="3:6">
      <c r="C595" s="817"/>
      <c r="D595" s="817"/>
      <c r="E595" s="817"/>
      <c r="F595" s="817"/>
    </row>
    <row r="596" spans="3:6">
      <c r="C596" s="817"/>
      <c r="D596" s="817"/>
      <c r="E596" s="817"/>
      <c r="F596" s="817"/>
    </row>
    <row r="597" spans="3:6">
      <c r="C597" s="817"/>
      <c r="D597" s="817"/>
      <c r="E597" s="817"/>
      <c r="F597" s="817"/>
    </row>
    <row r="598" spans="3:6">
      <c r="C598" s="817"/>
      <c r="D598" s="817"/>
      <c r="E598" s="817"/>
      <c r="F598" s="817"/>
    </row>
    <row r="599" spans="3:6">
      <c r="C599" s="817"/>
      <c r="D599" s="817"/>
      <c r="E599" s="817"/>
      <c r="F599" s="817"/>
    </row>
    <row r="600" spans="3:6">
      <c r="C600" s="817"/>
      <c r="D600" s="817"/>
      <c r="E600" s="817"/>
      <c r="F600" s="817"/>
    </row>
    <row r="601" spans="3:6">
      <c r="C601" s="817"/>
      <c r="D601" s="817"/>
      <c r="E601" s="817"/>
      <c r="F601" s="817"/>
    </row>
    <row r="602" spans="3:6">
      <c r="C602" s="817"/>
      <c r="D602" s="817"/>
      <c r="E602" s="817"/>
      <c r="F602" s="817"/>
    </row>
    <row r="603" spans="3:6">
      <c r="C603" s="817"/>
      <c r="D603" s="817"/>
      <c r="E603" s="817"/>
      <c r="F603" s="817"/>
    </row>
    <row r="604" spans="3:6">
      <c r="C604" s="817"/>
      <c r="D604" s="817"/>
      <c r="E604" s="817"/>
      <c r="F604" s="817"/>
    </row>
    <row r="605" spans="3:6">
      <c r="C605" s="817"/>
      <c r="D605" s="817"/>
      <c r="E605" s="817"/>
      <c r="F605" s="817"/>
    </row>
    <row r="606" spans="3:6">
      <c r="C606" s="817"/>
      <c r="D606" s="817"/>
      <c r="E606" s="817"/>
      <c r="F606" s="817"/>
    </row>
    <row r="607" spans="3:6">
      <c r="C607" s="817"/>
      <c r="D607" s="817"/>
      <c r="E607" s="817"/>
      <c r="F607" s="817"/>
    </row>
    <row r="608" spans="3:6">
      <c r="C608" s="817"/>
      <c r="D608" s="817"/>
      <c r="E608" s="817"/>
      <c r="F608" s="817"/>
    </row>
    <row r="609" spans="3:6">
      <c r="C609" s="817"/>
      <c r="D609" s="817"/>
      <c r="E609" s="817"/>
      <c r="F609" s="817"/>
    </row>
    <row r="610" spans="3:6">
      <c r="C610" s="817"/>
      <c r="D610" s="817"/>
      <c r="E610" s="817"/>
      <c r="F610" s="817"/>
    </row>
    <row r="611" spans="3:6">
      <c r="C611" s="817"/>
      <c r="D611" s="817"/>
      <c r="E611" s="817"/>
      <c r="F611" s="817"/>
    </row>
    <row r="612" spans="3:6">
      <c r="C612" s="817"/>
      <c r="D612" s="817"/>
      <c r="E612" s="817"/>
      <c r="F612" s="817"/>
    </row>
    <row r="613" spans="3:6">
      <c r="C613" s="817"/>
      <c r="D613" s="817"/>
      <c r="E613" s="817"/>
      <c r="F613" s="817"/>
    </row>
    <row r="614" spans="3:6">
      <c r="C614" s="817"/>
      <c r="D614" s="817"/>
      <c r="E614" s="817"/>
      <c r="F614" s="817"/>
    </row>
    <row r="615" spans="3:6">
      <c r="C615" s="817"/>
      <c r="D615" s="817"/>
      <c r="E615" s="817"/>
      <c r="F615" s="817"/>
    </row>
    <row r="616" spans="3:6">
      <c r="C616" s="817"/>
      <c r="D616" s="817"/>
      <c r="E616" s="817"/>
      <c r="F616" s="817"/>
    </row>
    <row r="617" spans="3:6">
      <c r="C617" s="817"/>
      <c r="D617" s="817"/>
      <c r="E617" s="817"/>
      <c r="F617" s="817"/>
    </row>
    <row r="618" spans="3:6">
      <c r="C618" s="817"/>
      <c r="D618" s="817"/>
      <c r="E618" s="817"/>
      <c r="F618" s="817"/>
    </row>
    <row r="619" spans="3:6">
      <c r="C619" s="817"/>
      <c r="D619" s="817"/>
      <c r="E619" s="817"/>
      <c r="F619" s="817"/>
    </row>
    <row r="620" spans="3:6">
      <c r="C620" s="817"/>
      <c r="D620" s="817"/>
      <c r="E620" s="817"/>
      <c r="F620" s="817"/>
    </row>
    <row r="621" spans="3:6">
      <c r="C621" s="817"/>
      <c r="D621" s="817"/>
      <c r="E621" s="817"/>
      <c r="F621" s="817"/>
    </row>
    <row r="622" spans="3:6">
      <c r="C622" s="817"/>
      <c r="D622" s="817"/>
      <c r="E622" s="817"/>
      <c r="F622" s="817"/>
    </row>
    <row r="623" spans="3:6">
      <c r="C623" s="817"/>
      <c r="D623" s="817"/>
      <c r="E623" s="817"/>
      <c r="F623" s="817"/>
    </row>
    <row r="624" spans="3:6">
      <c r="C624" s="817"/>
      <c r="D624" s="817"/>
      <c r="E624" s="817"/>
      <c r="F624" s="817"/>
    </row>
    <row r="625" spans="3:6">
      <c r="C625" s="817"/>
      <c r="D625" s="817"/>
      <c r="E625" s="817"/>
      <c r="F625" s="817"/>
    </row>
    <row r="626" spans="3:6">
      <c r="C626" s="817"/>
      <c r="D626" s="817"/>
      <c r="E626" s="817"/>
      <c r="F626" s="817"/>
    </row>
    <row r="627" spans="3:6">
      <c r="C627" s="817"/>
      <c r="D627" s="817"/>
      <c r="E627" s="817"/>
      <c r="F627" s="817"/>
    </row>
    <row r="628" spans="3:6">
      <c r="C628" s="817"/>
      <c r="D628" s="817"/>
      <c r="E628" s="817"/>
      <c r="F628" s="817"/>
    </row>
    <row r="629" spans="3:6">
      <c r="C629" s="817"/>
      <c r="D629" s="817"/>
      <c r="E629" s="817"/>
      <c r="F629" s="817"/>
    </row>
    <row r="630" spans="3:6">
      <c r="C630" s="817"/>
      <c r="D630" s="817"/>
      <c r="E630" s="817"/>
      <c r="F630" s="817"/>
    </row>
    <row r="631" spans="3:6">
      <c r="C631" s="817"/>
      <c r="D631" s="817"/>
      <c r="E631" s="817"/>
      <c r="F631" s="817"/>
    </row>
    <row r="632" spans="3:6">
      <c r="C632" s="817"/>
      <c r="D632" s="817"/>
      <c r="E632" s="817"/>
      <c r="F632" s="817"/>
    </row>
    <row r="633" spans="3:6">
      <c r="C633" s="817"/>
      <c r="D633" s="817"/>
      <c r="E633" s="817"/>
      <c r="F633" s="817"/>
    </row>
    <row r="634" spans="3:6">
      <c r="C634" s="817"/>
      <c r="D634" s="817"/>
      <c r="E634" s="817"/>
      <c r="F634" s="817"/>
    </row>
    <row r="635" spans="3:6">
      <c r="C635" s="817"/>
      <c r="D635" s="817"/>
      <c r="E635" s="817"/>
      <c r="F635" s="817"/>
    </row>
    <row r="636" spans="3:6">
      <c r="C636" s="817"/>
      <c r="D636" s="817"/>
      <c r="E636" s="817"/>
      <c r="F636" s="817"/>
    </row>
    <row r="637" spans="3:6">
      <c r="C637" s="817"/>
      <c r="D637" s="817"/>
      <c r="E637" s="817"/>
      <c r="F637" s="817"/>
    </row>
    <row r="638" spans="3:6">
      <c r="C638" s="817"/>
      <c r="D638" s="817"/>
      <c r="E638" s="817"/>
      <c r="F638" s="817"/>
    </row>
    <row r="639" spans="3:6">
      <c r="C639" s="817"/>
      <c r="D639" s="817"/>
      <c r="E639" s="817"/>
      <c r="F639" s="817"/>
    </row>
    <row r="640" spans="3:6">
      <c r="C640" s="817"/>
      <c r="D640" s="817"/>
      <c r="E640" s="817"/>
      <c r="F640" s="817"/>
    </row>
    <row r="641" spans="3:6">
      <c r="C641" s="817"/>
      <c r="D641" s="817"/>
      <c r="E641" s="817"/>
      <c r="F641" s="817"/>
    </row>
    <row r="642" spans="3:6">
      <c r="C642" s="817"/>
      <c r="D642" s="817"/>
      <c r="E642" s="817"/>
      <c r="F642" s="817"/>
    </row>
    <row r="643" spans="3:6">
      <c r="C643" s="817"/>
      <c r="D643" s="817"/>
      <c r="E643" s="817"/>
      <c r="F643" s="817"/>
    </row>
    <row r="644" spans="3:6">
      <c r="C644" s="817"/>
      <c r="D644" s="817"/>
      <c r="E644" s="817"/>
      <c r="F644" s="817"/>
    </row>
    <row r="645" spans="3:6">
      <c r="C645" s="817"/>
      <c r="D645" s="817"/>
      <c r="E645" s="817"/>
      <c r="F645" s="817"/>
    </row>
    <row r="646" spans="3:6">
      <c r="C646" s="817"/>
      <c r="D646" s="817"/>
      <c r="E646" s="817"/>
      <c r="F646" s="817"/>
    </row>
    <row r="647" spans="3:6">
      <c r="C647" s="817"/>
      <c r="D647" s="817"/>
      <c r="E647" s="817"/>
      <c r="F647" s="817"/>
    </row>
    <row r="648" spans="3:6">
      <c r="C648" s="817"/>
      <c r="D648" s="817"/>
      <c r="E648" s="817"/>
      <c r="F648" s="817"/>
    </row>
    <row r="649" spans="3:6">
      <c r="C649" s="817"/>
      <c r="D649" s="817"/>
      <c r="E649" s="817"/>
      <c r="F649" s="817"/>
    </row>
    <row r="650" spans="3:6">
      <c r="C650" s="817"/>
      <c r="D650" s="817"/>
      <c r="E650" s="817"/>
      <c r="F650" s="817"/>
    </row>
    <row r="651" spans="3:6">
      <c r="C651" s="817"/>
      <c r="D651" s="817"/>
      <c r="E651" s="817"/>
      <c r="F651" s="817"/>
    </row>
    <row r="652" spans="3:6">
      <c r="C652" s="817"/>
      <c r="D652" s="817"/>
      <c r="E652" s="817"/>
      <c r="F652" s="817"/>
    </row>
    <row r="653" spans="3:6">
      <c r="C653" s="817"/>
      <c r="D653" s="817"/>
      <c r="E653" s="817"/>
      <c r="F653" s="817"/>
    </row>
    <row r="654" spans="3:6">
      <c r="C654" s="817"/>
      <c r="D654" s="817"/>
      <c r="E654" s="817"/>
      <c r="F654" s="817"/>
    </row>
    <row r="655" spans="3:6">
      <c r="C655" s="817"/>
      <c r="D655" s="817"/>
      <c r="E655" s="817"/>
      <c r="F655" s="817"/>
    </row>
    <row r="656" spans="3:6">
      <c r="C656" s="817"/>
      <c r="D656" s="817"/>
      <c r="E656" s="817"/>
      <c r="F656" s="817"/>
    </row>
    <row r="657" spans="3:6">
      <c r="C657" s="817"/>
      <c r="D657" s="817"/>
      <c r="E657" s="817"/>
      <c r="F657" s="817"/>
    </row>
    <row r="658" spans="3:6">
      <c r="C658" s="817"/>
      <c r="D658" s="817"/>
      <c r="E658" s="817"/>
      <c r="F658" s="817"/>
    </row>
    <row r="659" spans="3:6">
      <c r="C659" s="817"/>
      <c r="D659" s="817"/>
      <c r="E659" s="817"/>
      <c r="F659" s="817"/>
    </row>
    <row r="660" spans="3:6">
      <c r="C660" s="817"/>
      <c r="D660" s="817"/>
      <c r="E660" s="817"/>
      <c r="F660" s="817"/>
    </row>
    <row r="661" spans="3:6">
      <c r="C661" s="817"/>
      <c r="D661" s="817"/>
      <c r="E661" s="817"/>
      <c r="F661" s="817"/>
    </row>
    <row r="662" spans="3:6">
      <c r="C662" s="817"/>
      <c r="D662" s="817"/>
      <c r="E662" s="817"/>
      <c r="F662" s="817"/>
    </row>
    <row r="663" spans="3:6">
      <c r="C663" s="817"/>
      <c r="D663" s="817"/>
      <c r="E663" s="817"/>
      <c r="F663" s="817"/>
    </row>
    <row r="664" spans="3:6">
      <c r="C664" s="817"/>
      <c r="D664" s="817"/>
      <c r="E664" s="817"/>
      <c r="F664" s="817"/>
    </row>
    <row r="665" spans="3:6">
      <c r="C665" s="817"/>
      <c r="D665" s="817"/>
      <c r="E665" s="817"/>
      <c r="F665" s="817"/>
    </row>
    <row r="666" spans="3:6">
      <c r="C666" s="817"/>
      <c r="D666" s="817"/>
      <c r="E666" s="817"/>
      <c r="F666" s="817"/>
    </row>
    <row r="667" spans="3:6">
      <c r="C667" s="817"/>
      <c r="D667" s="817"/>
      <c r="E667" s="817"/>
      <c r="F667" s="817"/>
    </row>
    <row r="668" spans="3:6">
      <c r="C668" s="817"/>
      <c r="D668" s="817"/>
      <c r="E668" s="817"/>
      <c r="F668" s="817"/>
    </row>
    <row r="669" spans="3:6">
      <c r="C669" s="817"/>
      <c r="D669" s="817"/>
      <c r="E669" s="817"/>
      <c r="F669" s="817"/>
    </row>
    <row r="670" spans="3:6">
      <c r="C670" s="817"/>
      <c r="D670" s="817"/>
      <c r="E670" s="817"/>
      <c r="F670" s="817"/>
    </row>
    <row r="671" spans="3:6">
      <c r="C671" s="817"/>
      <c r="D671" s="817"/>
      <c r="E671" s="817"/>
      <c r="F671" s="817"/>
    </row>
    <row r="672" spans="3:6">
      <c r="C672" s="817"/>
      <c r="D672" s="817"/>
      <c r="E672" s="817"/>
      <c r="F672" s="817"/>
    </row>
    <row r="673" spans="3:6">
      <c r="C673" s="817"/>
      <c r="D673" s="817"/>
      <c r="E673" s="817"/>
      <c r="F673" s="817"/>
    </row>
    <row r="674" spans="3:6">
      <c r="C674" s="817"/>
      <c r="D674" s="817"/>
      <c r="E674" s="817"/>
      <c r="F674" s="817"/>
    </row>
    <row r="675" spans="3:6">
      <c r="C675" s="817"/>
      <c r="D675" s="817"/>
      <c r="E675" s="817"/>
      <c r="F675" s="817"/>
    </row>
    <row r="676" spans="3:6">
      <c r="C676" s="817"/>
      <c r="D676" s="817"/>
      <c r="E676" s="817"/>
      <c r="F676" s="817"/>
    </row>
    <row r="677" spans="3:6">
      <c r="C677" s="817"/>
      <c r="D677" s="817"/>
      <c r="E677" s="817"/>
      <c r="F677" s="817"/>
    </row>
    <row r="678" spans="3:6">
      <c r="C678" s="817"/>
      <c r="D678" s="817"/>
      <c r="E678" s="817"/>
      <c r="F678" s="817"/>
    </row>
    <row r="679" spans="3:6">
      <c r="C679" s="817"/>
      <c r="D679" s="817"/>
      <c r="E679" s="817"/>
      <c r="F679" s="817"/>
    </row>
    <row r="680" spans="3:6">
      <c r="C680" s="817"/>
      <c r="D680" s="817"/>
      <c r="E680" s="817"/>
      <c r="F680" s="817"/>
    </row>
    <row r="681" spans="3:6">
      <c r="C681" s="817"/>
      <c r="D681" s="817"/>
      <c r="E681" s="817"/>
      <c r="F681" s="817"/>
    </row>
    <row r="682" spans="3:6">
      <c r="C682" s="817"/>
      <c r="D682" s="817"/>
      <c r="E682" s="817"/>
      <c r="F682" s="817"/>
    </row>
    <row r="683" spans="3:6">
      <c r="C683" s="817"/>
      <c r="D683" s="817"/>
      <c r="E683" s="817"/>
      <c r="F683" s="817"/>
    </row>
    <row r="684" spans="3:6">
      <c r="C684" s="817"/>
      <c r="D684" s="817"/>
      <c r="E684" s="817"/>
      <c r="F684" s="817"/>
    </row>
    <row r="685" spans="3:6">
      <c r="C685" s="817"/>
      <c r="D685" s="817"/>
      <c r="E685" s="817"/>
      <c r="F685" s="817"/>
    </row>
    <row r="686" spans="3:6">
      <c r="C686" s="817"/>
      <c r="D686" s="817"/>
      <c r="E686" s="817"/>
      <c r="F686" s="817"/>
    </row>
    <row r="687" spans="3:6">
      <c r="C687" s="817"/>
      <c r="D687" s="817"/>
      <c r="E687" s="817"/>
      <c r="F687" s="817"/>
    </row>
    <row r="688" spans="3:6">
      <c r="C688" s="817"/>
      <c r="D688" s="817"/>
      <c r="E688" s="817"/>
      <c r="F688" s="817"/>
    </row>
    <row r="689" spans="3:6">
      <c r="C689" s="817"/>
      <c r="D689" s="817"/>
      <c r="E689" s="817"/>
      <c r="F689" s="817"/>
    </row>
    <row r="690" spans="3:6">
      <c r="C690" s="817"/>
      <c r="D690" s="817"/>
      <c r="E690" s="817"/>
      <c r="F690" s="817"/>
    </row>
    <row r="691" spans="3:6">
      <c r="C691" s="817"/>
      <c r="D691" s="817"/>
      <c r="E691" s="817"/>
      <c r="F691" s="817"/>
    </row>
    <row r="692" spans="3:6">
      <c r="C692" s="817"/>
      <c r="D692" s="817"/>
      <c r="E692" s="817"/>
      <c r="F692" s="817"/>
    </row>
    <row r="693" spans="3:6">
      <c r="C693" s="817"/>
      <c r="D693" s="817"/>
      <c r="E693" s="817"/>
      <c r="F693" s="817"/>
    </row>
    <row r="694" spans="3:6">
      <c r="C694" s="817"/>
      <c r="D694" s="817"/>
      <c r="E694" s="817"/>
      <c r="F694" s="817"/>
    </row>
    <row r="695" spans="3:6">
      <c r="C695" s="817"/>
      <c r="D695" s="817"/>
      <c r="E695" s="817"/>
      <c r="F695" s="817"/>
    </row>
    <row r="696" spans="3:6">
      <c r="C696" s="817"/>
      <c r="D696" s="817"/>
      <c r="E696" s="817"/>
      <c r="F696" s="817"/>
    </row>
    <row r="697" spans="3:6">
      <c r="C697" s="817"/>
      <c r="D697" s="817"/>
      <c r="E697" s="817"/>
      <c r="F697" s="817"/>
    </row>
    <row r="698" spans="3:6">
      <c r="C698" s="817"/>
      <c r="D698" s="817"/>
      <c r="E698" s="817"/>
      <c r="F698" s="817"/>
    </row>
    <row r="699" spans="3:6">
      <c r="C699" s="817"/>
      <c r="D699" s="817"/>
      <c r="E699" s="817"/>
      <c r="F699" s="817"/>
    </row>
    <row r="700" spans="3:6">
      <c r="C700" s="817"/>
      <c r="D700" s="817"/>
      <c r="E700" s="817"/>
      <c r="F700" s="817"/>
    </row>
    <row r="701" spans="3:6">
      <c r="C701" s="817"/>
      <c r="D701" s="817"/>
      <c r="E701" s="817"/>
      <c r="F701" s="817"/>
    </row>
    <row r="702" spans="3:6">
      <c r="C702" s="817"/>
      <c r="D702" s="817"/>
      <c r="E702" s="817"/>
      <c r="F702" s="817"/>
    </row>
    <row r="703" spans="3:6">
      <c r="C703" s="817"/>
      <c r="D703" s="817"/>
      <c r="E703" s="817"/>
      <c r="F703" s="817"/>
    </row>
    <row r="704" spans="3:6">
      <c r="C704" s="817"/>
      <c r="D704" s="817"/>
      <c r="E704" s="817"/>
      <c r="F704" s="817"/>
    </row>
    <row r="705" spans="3:6">
      <c r="C705" s="817"/>
      <c r="D705" s="817"/>
      <c r="E705" s="817"/>
      <c r="F705" s="817"/>
    </row>
    <row r="706" spans="3:6">
      <c r="C706" s="817"/>
      <c r="D706" s="817"/>
      <c r="E706" s="817"/>
      <c r="F706" s="817"/>
    </row>
    <row r="707" spans="3:6">
      <c r="C707" s="817"/>
      <c r="D707" s="817"/>
      <c r="E707" s="817"/>
      <c r="F707" s="817"/>
    </row>
    <row r="708" spans="3:6">
      <c r="C708" s="817"/>
      <c r="D708" s="817"/>
      <c r="E708" s="817"/>
      <c r="F708" s="817"/>
    </row>
    <row r="709" spans="3:6">
      <c r="C709" s="817"/>
      <c r="D709" s="817"/>
      <c r="E709" s="817"/>
      <c r="F709" s="817"/>
    </row>
    <row r="710" spans="3:6">
      <c r="C710" s="817"/>
      <c r="D710" s="817"/>
      <c r="E710" s="817"/>
      <c r="F710" s="817"/>
    </row>
    <row r="711" spans="3:6">
      <c r="C711" s="817"/>
      <c r="D711" s="817"/>
      <c r="E711" s="817"/>
      <c r="F711" s="817"/>
    </row>
    <row r="712" spans="3:6">
      <c r="C712" s="817"/>
      <c r="D712" s="817"/>
      <c r="E712" s="817"/>
      <c r="F712" s="817"/>
    </row>
    <row r="713" spans="3:6">
      <c r="C713" s="817"/>
      <c r="D713" s="817"/>
      <c r="E713" s="817"/>
      <c r="F713" s="817"/>
    </row>
    <row r="714" spans="3:6">
      <c r="C714" s="817"/>
      <c r="D714" s="817"/>
      <c r="E714" s="817"/>
      <c r="F714" s="817"/>
    </row>
    <row r="715" spans="3:6">
      <c r="C715" s="817"/>
      <c r="D715" s="817"/>
      <c r="E715" s="817"/>
      <c r="F715" s="817"/>
    </row>
    <row r="716" spans="3:6">
      <c r="C716" s="817"/>
      <c r="D716" s="817"/>
      <c r="E716" s="817"/>
      <c r="F716" s="817"/>
    </row>
    <row r="717" spans="3:6">
      <c r="C717" s="817"/>
      <c r="D717" s="817"/>
      <c r="E717" s="817"/>
      <c r="F717" s="817"/>
    </row>
    <row r="718" spans="3:6">
      <c r="C718" s="817"/>
      <c r="D718" s="817"/>
      <c r="E718" s="817"/>
      <c r="F718" s="817"/>
    </row>
    <row r="719" spans="3:6">
      <c r="C719" s="817"/>
      <c r="D719" s="817"/>
      <c r="E719" s="817"/>
      <c r="F719" s="817"/>
    </row>
    <row r="720" spans="3:6">
      <c r="C720" s="817"/>
      <c r="D720" s="817"/>
      <c r="E720" s="817"/>
      <c r="F720" s="817"/>
    </row>
    <row r="721" spans="3:6">
      <c r="C721" s="817"/>
      <c r="D721" s="817"/>
      <c r="E721" s="817"/>
      <c r="F721" s="817"/>
    </row>
    <row r="722" spans="3:6">
      <c r="C722" s="817"/>
      <c r="D722" s="817"/>
      <c r="E722" s="817"/>
      <c r="F722" s="817"/>
    </row>
    <row r="723" spans="3:6">
      <c r="C723" s="817"/>
      <c r="D723" s="817"/>
      <c r="E723" s="817"/>
      <c r="F723" s="817"/>
    </row>
    <row r="724" spans="3:6">
      <c r="C724" s="817"/>
      <c r="D724" s="817"/>
      <c r="E724" s="817"/>
      <c r="F724" s="817"/>
    </row>
    <row r="725" spans="3:6">
      <c r="C725" s="817"/>
      <c r="D725" s="817"/>
      <c r="E725" s="817"/>
      <c r="F725" s="817"/>
    </row>
    <row r="726" spans="3:6">
      <c r="C726" s="817"/>
      <c r="D726" s="817"/>
      <c r="E726" s="817"/>
      <c r="F726" s="817"/>
    </row>
    <row r="727" spans="3:6">
      <c r="C727" s="817"/>
      <c r="D727" s="817"/>
      <c r="E727" s="817"/>
      <c r="F727" s="817"/>
    </row>
    <row r="728" spans="3:6">
      <c r="C728" s="817"/>
      <c r="D728" s="817"/>
      <c r="E728" s="817"/>
      <c r="F728" s="817"/>
    </row>
    <row r="729" spans="3:6">
      <c r="C729" s="817"/>
      <c r="D729" s="817"/>
      <c r="E729" s="817"/>
      <c r="F729" s="817"/>
    </row>
    <row r="730" spans="3:6">
      <c r="C730" s="817"/>
      <c r="D730" s="817"/>
      <c r="E730" s="817"/>
      <c r="F730" s="817"/>
    </row>
    <row r="731" spans="3:6">
      <c r="C731" s="817"/>
      <c r="D731" s="817"/>
      <c r="E731" s="817"/>
      <c r="F731" s="817"/>
    </row>
    <row r="732" spans="3:6">
      <c r="C732" s="817"/>
      <c r="D732" s="817"/>
      <c r="E732" s="817"/>
      <c r="F732" s="817"/>
    </row>
    <row r="733" spans="3:6">
      <c r="C733" s="817"/>
      <c r="D733" s="817"/>
      <c r="E733" s="817"/>
      <c r="F733" s="817"/>
    </row>
    <row r="734" spans="3:6">
      <c r="C734" s="817"/>
      <c r="D734" s="817"/>
      <c r="E734" s="817"/>
      <c r="F734" s="817"/>
    </row>
    <row r="735" spans="3:6">
      <c r="C735" s="817"/>
      <c r="D735" s="817"/>
      <c r="E735" s="817"/>
      <c r="F735" s="817"/>
    </row>
    <row r="736" spans="3:6">
      <c r="C736" s="817"/>
      <c r="D736" s="817"/>
      <c r="E736" s="817"/>
      <c r="F736" s="817"/>
    </row>
    <row r="737" spans="3:6">
      <c r="C737" s="817"/>
      <c r="D737" s="817"/>
      <c r="E737" s="817"/>
      <c r="F737" s="817"/>
    </row>
    <row r="738" spans="3:6">
      <c r="C738" s="817"/>
      <c r="D738" s="817"/>
      <c r="E738" s="817"/>
      <c r="F738" s="817"/>
    </row>
    <row r="739" spans="3:6">
      <c r="C739" s="817"/>
      <c r="D739" s="817"/>
      <c r="E739" s="817"/>
      <c r="F739" s="817"/>
    </row>
    <row r="740" spans="3:6">
      <c r="C740" s="817"/>
      <c r="D740" s="817"/>
      <c r="E740" s="817"/>
      <c r="F740" s="817"/>
    </row>
    <row r="741" spans="3:6">
      <c r="C741" s="817"/>
      <c r="D741" s="817"/>
      <c r="E741" s="817"/>
      <c r="F741" s="817"/>
    </row>
    <row r="742" spans="3:6">
      <c r="C742" s="817"/>
      <c r="D742" s="817"/>
      <c r="E742" s="817"/>
      <c r="F742" s="817"/>
    </row>
    <row r="743" spans="3:6">
      <c r="C743" s="817"/>
      <c r="D743" s="817"/>
      <c r="E743" s="817"/>
      <c r="F743" s="817"/>
    </row>
    <row r="744" spans="3:6">
      <c r="C744" s="817"/>
      <c r="D744" s="817"/>
      <c r="E744" s="817"/>
      <c r="F744" s="817"/>
    </row>
    <row r="745" spans="3:6">
      <c r="C745" s="817"/>
      <c r="D745" s="817"/>
      <c r="E745" s="817"/>
      <c r="F745" s="817"/>
    </row>
    <row r="746" spans="3:6">
      <c r="C746" s="817"/>
      <c r="D746" s="817"/>
      <c r="E746" s="817"/>
      <c r="F746" s="817"/>
    </row>
    <row r="747" spans="3:6">
      <c r="C747" s="817"/>
      <c r="D747" s="817"/>
      <c r="E747" s="817"/>
      <c r="F747" s="817"/>
    </row>
    <row r="748" spans="3:6">
      <c r="C748" s="817"/>
      <c r="D748" s="817"/>
      <c r="E748" s="817"/>
      <c r="F748" s="817"/>
    </row>
    <row r="749" spans="3:6">
      <c r="C749" s="817"/>
      <c r="D749" s="817"/>
      <c r="E749" s="817"/>
      <c r="F749" s="817"/>
    </row>
    <row r="750" spans="3:6">
      <c r="C750" s="817"/>
      <c r="D750" s="817"/>
      <c r="E750" s="817"/>
      <c r="F750" s="817"/>
    </row>
    <row r="751" spans="3:6">
      <c r="C751" s="817"/>
      <c r="D751" s="817"/>
      <c r="E751" s="817"/>
      <c r="F751" s="817"/>
    </row>
    <row r="752" spans="3:6">
      <c r="C752" s="817"/>
      <c r="D752" s="817"/>
      <c r="E752" s="817"/>
      <c r="F752" s="817"/>
    </row>
    <row r="753" spans="3:6">
      <c r="C753" s="817"/>
      <c r="D753" s="817"/>
      <c r="E753" s="817"/>
      <c r="F753" s="817"/>
    </row>
    <row r="754" spans="3:6">
      <c r="C754" s="817"/>
      <c r="D754" s="817"/>
      <c r="E754" s="817"/>
      <c r="F754" s="817"/>
    </row>
    <row r="755" spans="3:6">
      <c r="C755" s="817"/>
      <c r="D755" s="817"/>
      <c r="E755" s="817"/>
      <c r="F755" s="817"/>
    </row>
    <row r="756" spans="3:6">
      <c r="C756" s="817"/>
      <c r="D756" s="817"/>
      <c r="E756" s="817"/>
      <c r="F756" s="817"/>
    </row>
    <row r="757" spans="3:6">
      <c r="C757" s="817"/>
      <c r="D757" s="817"/>
      <c r="E757" s="817"/>
      <c r="F757" s="817"/>
    </row>
    <row r="758" spans="3:6">
      <c r="C758" s="817"/>
      <c r="D758" s="817"/>
      <c r="E758" s="817"/>
      <c r="F758" s="817"/>
    </row>
    <row r="759" spans="3:6">
      <c r="C759" s="817"/>
      <c r="D759" s="817"/>
      <c r="E759" s="817"/>
      <c r="F759" s="817"/>
    </row>
    <row r="760" spans="3:6">
      <c r="C760" s="817"/>
      <c r="D760" s="817"/>
      <c r="E760" s="817"/>
      <c r="F760" s="817"/>
    </row>
    <row r="761" spans="3:6">
      <c r="C761" s="817"/>
      <c r="D761" s="817"/>
      <c r="E761" s="817"/>
      <c r="F761" s="817"/>
    </row>
    <row r="762" spans="3:6">
      <c r="C762" s="817"/>
      <c r="D762" s="817"/>
      <c r="E762" s="817"/>
      <c r="F762" s="817"/>
    </row>
    <row r="763" spans="3:6">
      <c r="C763" s="817"/>
      <c r="D763" s="817"/>
      <c r="E763" s="817"/>
      <c r="F763" s="817"/>
    </row>
    <row r="764" spans="3:6">
      <c r="C764" s="817"/>
      <c r="D764" s="817"/>
      <c r="E764" s="817"/>
      <c r="F764" s="817"/>
    </row>
    <row r="765" spans="3:6">
      <c r="C765" s="817"/>
      <c r="D765" s="817"/>
      <c r="E765" s="817"/>
      <c r="F765" s="817"/>
    </row>
    <row r="766" spans="3:6">
      <c r="C766" s="817"/>
      <c r="D766" s="817"/>
      <c r="E766" s="817"/>
      <c r="F766" s="817"/>
    </row>
    <row r="767" spans="3:6">
      <c r="C767" s="817"/>
      <c r="D767" s="817"/>
      <c r="E767" s="817"/>
      <c r="F767" s="817"/>
    </row>
    <row r="768" spans="3:6">
      <c r="C768" s="817"/>
      <c r="D768" s="817"/>
      <c r="E768" s="817"/>
      <c r="F768" s="817"/>
    </row>
    <row r="769" spans="3:6">
      <c r="C769" s="817"/>
      <c r="D769" s="817"/>
      <c r="E769" s="817"/>
      <c r="F769" s="817"/>
    </row>
    <row r="770" spans="3:6">
      <c r="C770" s="817"/>
      <c r="D770" s="817"/>
      <c r="E770" s="817"/>
      <c r="F770" s="817"/>
    </row>
    <row r="771" spans="3:6">
      <c r="C771" s="817"/>
      <c r="D771" s="817"/>
      <c r="E771" s="817"/>
      <c r="F771" s="817"/>
    </row>
    <row r="772" spans="3:6">
      <c r="C772" s="817"/>
      <c r="D772" s="817"/>
      <c r="E772" s="817"/>
      <c r="F772" s="817"/>
    </row>
    <row r="773" spans="3:6">
      <c r="C773" s="817"/>
      <c r="D773" s="817"/>
      <c r="E773" s="817"/>
      <c r="F773" s="817"/>
    </row>
    <row r="774" spans="3:6">
      <c r="C774" s="817"/>
      <c r="D774" s="817"/>
      <c r="E774" s="817"/>
      <c r="F774" s="817"/>
    </row>
    <row r="775" spans="3:6">
      <c r="C775" s="817"/>
      <c r="D775" s="817"/>
      <c r="E775" s="817"/>
      <c r="F775" s="817"/>
    </row>
    <row r="776" spans="3:6">
      <c r="C776" s="817"/>
      <c r="D776" s="817"/>
      <c r="E776" s="817"/>
      <c r="F776" s="817"/>
    </row>
    <row r="777" spans="3:6">
      <c r="C777" s="817"/>
      <c r="D777" s="817"/>
      <c r="E777" s="817"/>
      <c r="F777" s="817"/>
    </row>
    <row r="778" spans="3:6">
      <c r="C778" s="817"/>
      <c r="D778" s="817"/>
      <c r="E778" s="817"/>
      <c r="F778" s="817"/>
    </row>
    <row r="779" spans="3:6">
      <c r="C779" s="817"/>
      <c r="D779" s="817"/>
      <c r="E779" s="817"/>
      <c r="F779" s="817"/>
    </row>
    <row r="780" spans="3:6">
      <c r="C780" s="817"/>
      <c r="D780" s="817"/>
      <c r="E780" s="817"/>
      <c r="F780" s="817"/>
    </row>
    <row r="781" spans="3:6">
      <c r="C781" s="817"/>
      <c r="D781" s="817"/>
      <c r="E781" s="817"/>
      <c r="F781" s="817"/>
    </row>
    <row r="782" spans="3:6">
      <c r="C782" s="817"/>
      <c r="D782" s="817"/>
      <c r="E782" s="817"/>
      <c r="F782" s="817"/>
    </row>
    <row r="783" spans="3:6">
      <c r="C783" s="817"/>
      <c r="D783" s="817"/>
      <c r="E783" s="817"/>
      <c r="F783" s="817"/>
    </row>
    <row r="784" spans="3:6">
      <c r="C784" s="817"/>
      <c r="D784" s="817"/>
      <c r="E784" s="817"/>
      <c r="F784" s="817"/>
    </row>
    <row r="785" spans="3:6">
      <c r="C785" s="817"/>
      <c r="D785" s="817"/>
      <c r="E785" s="817"/>
      <c r="F785" s="817"/>
    </row>
    <row r="786" spans="3:6">
      <c r="C786" s="817"/>
      <c r="D786" s="817"/>
      <c r="E786" s="817"/>
      <c r="F786" s="817"/>
    </row>
    <row r="787" spans="3:6">
      <c r="C787" s="817"/>
      <c r="D787" s="817"/>
      <c r="E787" s="817"/>
      <c r="F787" s="817"/>
    </row>
    <row r="788" spans="3:6">
      <c r="C788" s="817"/>
      <c r="D788" s="817"/>
      <c r="E788" s="817"/>
      <c r="F788" s="817"/>
    </row>
    <row r="789" spans="3:6">
      <c r="C789" s="817"/>
      <c r="D789" s="817"/>
      <c r="E789" s="817"/>
      <c r="F789" s="817"/>
    </row>
    <row r="790" spans="3:6">
      <c r="C790" s="817"/>
      <c r="D790" s="817"/>
      <c r="E790" s="817"/>
      <c r="F790" s="817"/>
    </row>
    <row r="791" spans="3:6">
      <c r="C791" s="817"/>
      <c r="D791" s="817"/>
      <c r="E791" s="817"/>
      <c r="F791" s="817"/>
    </row>
    <row r="792" spans="3:6">
      <c r="C792" s="817"/>
      <c r="D792" s="817"/>
      <c r="E792" s="817"/>
      <c r="F792" s="817"/>
    </row>
    <row r="793" spans="3:6">
      <c r="C793" s="817"/>
      <c r="D793" s="817"/>
      <c r="E793" s="817"/>
      <c r="F793" s="817"/>
    </row>
    <row r="794" spans="3:6">
      <c r="C794" s="817"/>
      <c r="D794" s="817"/>
      <c r="E794" s="817"/>
      <c r="F794" s="817"/>
    </row>
    <row r="795" spans="3:6">
      <c r="C795" s="817"/>
      <c r="D795" s="817"/>
      <c r="E795" s="817"/>
      <c r="F795" s="817"/>
    </row>
    <row r="796" spans="3:6">
      <c r="C796" s="817"/>
      <c r="D796" s="817"/>
      <c r="E796" s="817"/>
      <c r="F796" s="817"/>
    </row>
    <row r="797" spans="3:6">
      <c r="C797" s="817"/>
      <c r="D797" s="817"/>
      <c r="E797" s="817"/>
      <c r="F797" s="817"/>
    </row>
    <row r="798" spans="3:6">
      <c r="C798" s="817"/>
      <c r="D798" s="817"/>
      <c r="E798" s="817"/>
      <c r="F798" s="817"/>
    </row>
    <row r="799" spans="3:6">
      <c r="C799" s="817"/>
      <c r="D799" s="817"/>
      <c r="E799" s="817"/>
      <c r="F799" s="817"/>
    </row>
    <row r="800" spans="3:6">
      <c r="C800" s="817"/>
      <c r="D800" s="817"/>
      <c r="E800" s="817"/>
      <c r="F800" s="817"/>
    </row>
    <row r="801" spans="3:6">
      <c r="C801" s="817"/>
      <c r="D801" s="817"/>
      <c r="E801" s="817"/>
      <c r="F801" s="817"/>
    </row>
    <row r="802" spans="3:6">
      <c r="C802" s="817"/>
      <c r="D802" s="817"/>
      <c r="E802" s="817"/>
      <c r="F802" s="817"/>
    </row>
    <row r="803" spans="3:6">
      <c r="C803" s="817"/>
      <c r="D803" s="817"/>
      <c r="E803" s="817"/>
      <c r="F803" s="817"/>
    </row>
    <row r="804" spans="3:6">
      <c r="C804" s="817"/>
      <c r="D804" s="817"/>
      <c r="E804" s="817"/>
      <c r="F804" s="817"/>
    </row>
    <row r="805" spans="3:6">
      <c r="C805" s="817"/>
      <c r="D805" s="817"/>
      <c r="E805" s="817"/>
      <c r="F805" s="817"/>
    </row>
    <row r="806" spans="3:6">
      <c r="C806" s="817"/>
      <c r="D806" s="817"/>
      <c r="E806" s="817"/>
      <c r="F806" s="817"/>
    </row>
    <row r="807" spans="3:6">
      <c r="C807" s="817"/>
      <c r="D807" s="817"/>
      <c r="E807" s="817"/>
      <c r="F807" s="817"/>
    </row>
    <row r="808" spans="3:6">
      <c r="C808" s="817"/>
      <c r="D808" s="817"/>
      <c r="E808" s="817"/>
      <c r="F808" s="817"/>
    </row>
    <row r="809" spans="3:6">
      <c r="C809" s="817"/>
      <c r="D809" s="817"/>
      <c r="E809" s="817"/>
      <c r="F809" s="817"/>
    </row>
    <row r="810" spans="3:6">
      <c r="C810" s="817"/>
      <c r="D810" s="817"/>
      <c r="E810" s="817"/>
      <c r="F810" s="817"/>
    </row>
    <row r="811" spans="3:6">
      <c r="C811" s="817"/>
      <c r="D811" s="817"/>
      <c r="E811" s="817"/>
      <c r="F811" s="817"/>
    </row>
    <row r="812" spans="3:6">
      <c r="C812" s="817"/>
      <c r="D812" s="817"/>
      <c r="E812" s="817"/>
      <c r="F812" s="817"/>
    </row>
    <row r="813" spans="3:6">
      <c r="C813" s="817"/>
      <c r="D813" s="817"/>
      <c r="E813" s="817"/>
      <c r="F813" s="817"/>
    </row>
    <row r="814" spans="3:6">
      <c r="C814" s="817"/>
      <c r="D814" s="817"/>
      <c r="E814" s="817"/>
      <c r="F814" s="817"/>
    </row>
    <row r="815" spans="3:6">
      <c r="C815" s="817"/>
      <c r="D815" s="817"/>
      <c r="E815" s="817"/>
      <c r="F815" s="817"/>
    </row>
    <row r="816" spans="3:6">
      <c r="C816" s="817"/>
      <c r="D816" s="817"/>
      <c r="E816" s="817"/>
      <c r="F816" s="817"/>
    </row>
    <row r="817" spans="3:6">
      <c r="C817" s="817"/>
      <c r="D817" s="817"/>
      <c r="E817" s="817"/>
      <c r="F817" s="817"/>
    </row>
    <row r="818" spans="3:6">
      <c r="C818" s="817"/>
      <c r="D818" s="817"/>
      <c r="E818" s="817"/>
      <c r="F818" s="817"/>
    </row>
    <row r="819" spans="3:6">
      <c r="C819" s="817"/>
      <c r="D819" s="817"/>
      <c r="E819" s="817"/>
      <c r="F819" s="817"/>
    </row>
    <row r="820" spans="3:6">
      <c r="C820" s="817"/>
      <c r="D820" s="817"/>
      <c r="E820" s="817"/>
      <c r="F820" s="817"/>
    </row>
    <row r="821" spans="3:6">
      <c r="C821" s="817"/>
      <c r="D821" s="817"/>
      <c r="E821" s="817"/>
      <c r="F821" s="817"/>
    </row>
    <row r="822" spans="3:6">
      <c r="C822" s="817"/>
      <c r="D822" s="817"/>
      <c r="E822" s="817"/>
      <c r="F822" s="817"/>
    </row>
    <row r="823" spans="3:6">
      <c r="C823" s="817"/>
      <c r="D823" s="817"/>
      <c r="E823" s="817"/>
      <c r="F823" s="817"/>
    </row>
    <row r="824" spans="3:6">
      <c r="C824" s="817"/>
      <c r="D824" s="817"/>
      <c r="E824" s="817"/>
      <c r="F824" s="817"/>
    </row>
    <row r="825" spans="3:6">
      <c r="C825" s="817"/>
      <c r="D825" s="817"/>
      <c r="E825" s="817"/>
      <c r="F825" s="817"/>
    </row>
    <row r="826" spans="3:6">
      <c r="C826" s="817"/>
      <c r="D826" s="817"/>
      <c r="E826" s="817"/>
      <c r="F826" s="817"/>
    </row>
    <row r="827" spans="3:6">
      <c r="C827" s="817"/>
      <c r="D827" s="817"/>
      <c r="E827" s="817"/>
      <c r="F827" s="817"/>
    </row>
    <row r="828" spans="3:6">
      <c r="C828" s="817"/>
      <c r="D828" s="817"/>
      <c r="E828" s="817"/>
      <c r="F828" s="817"/>
    </row>
    <row r="829" spans="3:6">
      <c r="C829" s="817"/>
      <c r="D829" s="817"/>
      <c r="E829" s="817"/>
      <c r="F829" s="817"/>
    </row>
    <row r="830" spans="3:6">
      <c r="C830" s="817"/>
      <c r="D830" s="817"/>
      <c r="E830" s="817"/>
      <c r="F830" s="817"/>
    </row>
    <row r="831" spans="3:6">
      <c r="C831" s="817"/>
      <c r="D831" s="817"/>
      <c r="E831" s="817"/>
      <c r="F831" s="817"/>
    </row>
    <row r="832" spans="3:6">
      <c r="C832" s="817"/>
      <c r="D832" s="817"/>
      <c r="E832" s="817"/>
      <c r="F832" s="817"/>
    </row>
    <row r="833" spans="3:6">
      <c r="C833" s="817"/>
      <c r="D833" s="817"/>
      <c r="E833" s="817"/>
      <c r="F833" s="817"/>
    </row>
    <row r="834" spans="3:6">
      <c r="C834" s="817"/>
      <c r="D834" s="817"/>
      <c r="E834" s="817"/>
      <c r="F834" s="817"/>
    </row>
    <row r="835" spans="3:6">
      <c r="C835" s="817"/>
      <c r="D835" s="817"/>
      <c r="E835" s="817"/>
      <c r="F835" s="817"/>
    </row>
    <row r="836" spans="3:6">
      <c r="C836" s="817"/>
      <c r="D836" s="817"/>
      <c r="E836" s="817"/>
      <c r="F836" s="817"/>
    </row>
    <row r="837" spans="3:6">
      <c r="C837" s="817"/>
      <c r="D837" s="817"/>
      <c r="E837" s="817"/>
      <c r="F837" s="817"/>
    </row>
    <row r="838" spans="3:6">
      <c r="C838" s="817"/>
      <c r="D838" s="817"/>
      <c r="E838" s="817"/>
      <c r="F838" s="817"/>
    </row>
    <row r="839" spans="3:6">
      <c r="C839" s="817"/>
      <c r="D839" s="817"/>
      <c r="E839" s="817"/>
      <c r="F839" s="817"/>
    </row>
    <row r="840" spans="3:6">
      <c r="C840" s="817"/>
      <c r="D840" s="817"/>
      <c r="E840" s="817"/>
      <c r="F840" s="817"/>
    </row>
    <row r="841" spans="3:6">
      <c r="C841" s="817"/>
      <c r="D841" s="817"/>
      <c r="E841" s="817"/>
      <c r="F841" s="817"/>
    </row>
    <row r="842" spans="3:6">
      <c r="C842" s="817"/>
      <c r="D842" s="817"/>
      <c r="E842" s="817"/>
      <c r="F842" s="817"/>
    </row>
    <row r="843" spans="3:6">
      <c r="C843" s="817"/>
      <c r="D843" s="817"/>
      <c r="E843" s="817"/>
      <c r="F843" s="817"/>
    </row>
    <row r="844" spans="3:6">
      <c r="C844" s="817"/>
      <c r="D844" s="817"/>
      <c r="E844" s="817"/>
      <c r="F844" s="817"/>
    </row>
    <row r="845" spans="3:6">
      <c r="C845" s="817"/>
      <c r="D845" s="817"/>
      <c r="E845" s="817"/>
      <c r="F845" s="817"/>
    </row>
    <row r="846" spans="3:6">
      <c r="C846" s="817"/>
      <c r="D846" s="817"/>
      <c r="E846" s="817"/>
      <c r="F846" s="817"/>
    </row>
    <row r="847" spans="3:6">
      <c r="C847" s="817"/>
      <c r="D847" s="817"/>
      <c r="E847" s="817"/>
      <c r="F847" s="817"/>
    </row>
    <row r="848" spans="3:6">
      <c r="C848" s="817"/>
      <c r="D848" s="817"/>
      <c r="E848" s="817"/>
      <c r="F848" s="817"/>
    </row>
    <row r="849" spans="3:6">
      <c r="C849" s="817"/>
      <c r="D849" s="817"/>
      <c r="E849" s="817"/>
      <c r="F849" s="817"/>
    </row>
    <row r="850" spans="3:6">
      <c r="C850" s="817"/>
      <c r="D850" s="817"/>
      <c r="E850" s="817"/>
      <c r="F850" s="817"/>
    </row>
    <row r="851" spans="3:6">
      <c r="C851" s="817"/>
      <c r="D851" s="817"/>
      <c r="E851" s="817"/>
      <c r="F851" s="817"/>
    </row>
    <row r="852" spans="3:6">
      <c r="C852" s="817"/>
      <c r="D852" s="817"/>
      <c r="E852" s="817"/>
      <c r="F852" s="817"/>
    </row>
    <row r="853" spans="3:6">
      <c r="C853" s="817"/>
      <c r="D853" s="817"/>
      <c r="E853" s="817"/>
      <c r="F853" s="817"/>
    </row>
    <row r="854" spans="3:6">
      <c r="C854" s="817"/>
      <c r="D854" s="817"/>
      <c r="E854" s="817"/>
      <c r="F854" s="817"/>
    </row>
    <row r="855" spans="3:6">
      <c r="C855" s="817"/>
      <c r="D855" s="817"/>
      <c r="E855" s="817"/>
      <c r="F855" s="817"/>
    </row>
    <row r="856" spans="3:6">
      <c r="C856" s="817"/>
      <c r="D856" s="817"/>
      <c r="E856" s="817"/>
      <c r="F856" s="817"/>
    </row>
    <row r="857" spans="3:6">
      <c r="C857" s="817"/>
      <c r="D857" s="817"/>
      <c r="E857" s="817"/>
      <c r="F857" s="817"/>
    </row>
    <row r="858" spans="3:6">
      <c r="C858" s="817"/>
      <c r="D858" s="817"/>
      <c r="E858" s="817"/>
      <c r="F858" s="817"/>
    </row>
    <row r="859" spans="3:6">
      <c r="C859" s="817"/>
      <c r="D859" s="817"/>
      <c r="E859" s="817"/>
      <c r="F859" s="817"/>
    </row>
    <row r="860" spans="3:6">
      <c r="C860" s="817"/>
      <c r="D860" s="817"/>
      <c r="E860" s="817"/>
      <c r="F860" s="817"/>
    </row>
    <row r="861" spans="3:6">
      <c r="C861" s="817"/>
      <c r="D861" s="817"/>
      <c r="E861" s="817"/>
      <c r="F861" s="817"/>
    </row>
    <row r="862" spans="3:6">
      <c r="C862" s="817"/>
      <c r="D862" s="817"/>
      <c r="E862" s="817"/>
      <c r="F862" s="817"/>
    </row>
    <row r="863" spans="3:6">
      <c r="C863" s="817"/>
      <c r="D863" s="817"/>
      <c r="E863" s="817"/>
      <c r="F863" s="817"/>
    </row>
    <row r="864" spans="3:6">
      <c r="C864" s="817"/>
      <c r="D864" s="817"/>
      <c r="E864" s="817"/>
      <c r="F864" s="817"/>
    </row>
    <row r="865" spans="3:6">
      <c r="C865" s="817"/>
      <c r="D865" s="817"/>
      <c r="E865" s="817"/>
      <c r="F865" s="817"/>
    </row>
    <row r="866" spans="3:6">
      <c r="C866" s="817"/>
      <c r="D866" s="817"/>
      <c r="E866" s="817"/>
      <c r="F866" s="817"/>
    </row>
    <row r="867" spans="3:6">
      <c r="C867" s="817"/>
      <c r="D867" s="817"/>
      <c r="E867" s="817"/>
      <c r="F867" s="817"/>
    </row>
    <row r="868" spans="3:6">
      <c r="C868" s="817"/>
      <c r="D868" s="817"/>
      <c r="E868" s="817"/>
      <c r="F868" s="817"/>
    </row>
    <row r="869" spans="3:6">
      <c r="C869" s="817"/>
      <c r="D869" s="817"/>
      <c r="E869" s="817"/>
      <c r="F869" s="817"/>
    </row>
    <row r="870" spans="3:6">
      <c r="C870" s="817"/>
      <c r="D870" s="817"/>
      <c r="E870" s="817"/>
      <c r="F870" s="817"/>
    </row>
    <row r="871" spans="3:6">
      <c r="C871" s="817"/>
      <c r="D871" s="817"/>
      <c r="E871" s="817"/>
      <c r="F871" s="817"/>
    </row>
    <row r="872" spans="3:6">
      <c r="C872" s="817"/>
      <c r="D872" s="817"/>
      <c r="E872" s="817"/>
      <c r="F872" s="817"/>
    </row>
    <row r="873" spans="3:6">
      <c r="C873" s="817"/>
      <c r="D873" s="817"/>
      <c r="E873" s="817"/>
      <c r="F873" s="817"/>
    </row>
    <row r="874" spans="3:6">
      <c r="C874" s="817"/>
      <c r="D874" s="817"/>
      <c r="E874" s="817"/>
      <c r="F874" s="817"/>
    </row>
    <row r="875" spans="3:6">
      <c r="C875" s="817"/>
      <c r="D875" s="817"/>
      <c r="E875" s="817"/>
      <c r="F875" s="817"/>
    </row>
    <row r="876" spans="3:6">
      <c r="C876" s="817"/>
      <c r="D876" s="817"/>
      <c r="E876" s="817"/>
      <c r="F876" s="817"/>
    </row>
    <row r="877" spans="3:6">
      <c r="C877" s="817"/>
      <c r="D877" s="817"/>
      <c r="E877" s="817"/>
      <c r="F877" s="817"/>
    </row>
    <row r="878" spans="3:6">
      <c r="C878" s="817"/>
      <c r="D878" s="817"/>
      <c r="E878" s="817"/>
      <c r="F878" s="817"/>
    </row>
    <row r="879" spans="3:6">
      <c r="C879" s="817"/>
      <c r="D879" s="817"/>
      <c r="E879" s="817"/>
      <c r="F879" s="817"/>
    </row>
    <row r="880" spans="3:6">
      <c r="C880" s="817"/>
      <c r="D880" s="817"/>
      <c r="E880" s="817"/>
      <c r="F880" s="817"/>
    </row>
    <row r="881" spans="3:6">
      <c r="C881" s="817"/>
      <c r="D881" s="817"/>
      <c r="E881" s="817"/>
      <c r="F881" s="817"/>
    </row>
    <row r="882" spans="3:6">
      <c r="C882" s="817"/>
      <c r="D882" s="817"/>
      <c r="E882" s="817"/>
      <c r="F882" s="817"/>
    </row>
    <row r="883" spans="3:6">
      <c r="C883" s="817"/>
      <c r="D883" s="817"/>
      <c r="E883" s="817"/>
      <c r="F883" s="817"/>
    </row>
    <row r="884" spans="3:6">
      <c r="C884" s="817"/>
      <c r="D884" s="817"/>
      <c r="E884" s="817"/>
      <c r="F884" s="817"/>
    </row>
    <row r="885" spans="3:6">
      <c r="C885" s="817"/>
      <c r="D885" s="817"/>
      <c r="E885" s="817"/>
      <c r="F885" s="817"/>
    </row>
    <row r="886" spans="3:6">
      <c r="C886" s="817"/>
      <c r="D886" s="817"/>
      <c r="E886" s="817"/>
      <c r="F886" s="817"/>
    </row>
    <row r="887" spans="3:6">
      <c r="C887" s="817"/>
      <c r="D887" s="817"/>
      <c r="E887" s="817"/>
      <c r="F887" s="817"/>
    </row>
    <row r="888" spans="3:6">
      <c r="C888" s="817"/>
      <c r="D888" s="817"/>
      <c r="E888" s="817"/>
      <c r="F888" s="817"/>
    </row>
    <row r="889" spans="3:6">
      <c r="C889" s="817"/>
      <c r="D889" s="817"/>
      <c r="E889" s="817"/>
      <c r="F889" s="817"/>
    </row>
    <row r="890" spans="3:6">
      <c r="C890" s="817"/>
      <c r="D890" s="817"/>
      <c r="E890" s="817"/>
      <c r="F890" s="817"/>
    </row>
    <row r="891" spans="3:6">
      <c r="C891" s="817"/>
      <c r="D891" s="817"/>
      <c r="E891" s="817"/>
      <c r="F891" s="817"/>
    </row>
    <row r="892" spans="3:6">
      <c r="C892" s="817"/>
      <c r="D892" s="817"/>
      <c r="E892" s="817"/>
      <c r="F892" s="817"/>
    </row>
    <row r="893" spans="3:6">
      <c r="C893" s="817"/>
      <c r="D893" s="817"/>
      <c r="E893" s="817"/>
      <c r="F893" s="817"/>
    </row>
    <row r="894" spans="3:6">
      <c r="C894" s="817"/>
      <c r="D894" s="817"/>
      <c r="E894" s="817"/>
      <c r="F894" s="817"/>
    </row>
    <row r="895" spans="3:6">
      <c r="C895" s="817"/>
      <c r="D895" s="817"/>
      <c r="E895" s="817"/>
      <c r="F895" s="817"/>
    </row>
    <row r="896" spans="3:6">
      <c r="C896" s="817"/>
      <c r="D896" s="817"/>
      <c r="E896" s="817"/>
      <c r="F896" s="817"/>
    </row>
    <row r="897" spans="3:6">
      <c r="C897" s="817"/>
      <c r="D897" s="817"/>
      <c r="E897" s="817"/>
      <c r="F897" s="817"/>
    </row>
    <row r="898" spans="3:6">
      <c r="C898" s="817"/>
      <c r="D898" s="817"/>
      <c r="E898" s="817"/>
      <c r="F898" s="817"/>
    </row>
    <row r="899" spans="3:6">
      <c r="C899" s="817"/>
      <c r="D899" s="817"/>
      <c r="E899" s="817"/>
      <c r="F899" s="817"/>
    </row>
    <row r="900" spans="3:6">
      <c r="C900" s="817"/>
      <c r="D900" s="817"/>
      <c r="E900" s="817"/>
      <c r="F900" s="817"/>
    </row>
    <row r="901" spans="3:6">
      <c r="C901" s="817"/>
      <c r="D901" s="817"/>
      <c r="E901" s="817"/>
      <c r="F901" s="817"/>
    </row>
    <row r="902" spans="3:6">
      <c r="C902" s="817"/>
      <c r="D902" s="817"/>
      <c r="E902" s="817"/>
      <c r="F902" s="817"/>
    </row>
    <row r="903" spans="3:6">
      <c r="C903" s="817"/>
      <c r="D903" s="817"/>
      <c r="E903" s="817"/>
      <c r="F903" s="817"/>
    </row>
    <row r="904" spans="3:6">
      <c r="C904" s="817"/>
      <c r="D904" s="817"/>
      <c r="E904" s="817"/>
      <c r="F904" s="817"/>
    </row>
    <row r="905" spans="3:6">
      <c r="C905" s="817"/>
      <c r="D905" s="817"/>
      <c r="E905" s="817"/>
      <c r="F905" s="817"/>
    </row>
    <row r="906" spans="3:6">
      <c r="C906" s="817"/>
      <c r="D906" s="817"/>
      <c r="E906" s="817"/>
      <c r="F906" s="817"/>
    </row>
    <row r="907" spans="3:6">
      <c r="C907" s="817"/>
      <c r="D907" s="817"/>
      <c r="E907" s="817"/>
      <c r="F907" s="817"/>
    </row>
    <row r="908" spans="3:6">
      <c r="C908" s="817"/>
      <c r="D908" s="817"/>
      <c r="E908" s="817"/>
      <c r="F908" s="817"/>
    </row>
    <row r="909" spans="3:6">
      <c r="C909" s="817"/>
      <c r="D909" s="817"/>
      <c r="E909" s="817"/>
      <c r="F909" s="817"/>
    </row>
    <row r="910" spans="3:6">
      <c r="C910" s="817"/>
      <c r="D910" s="817"/>
      <c r="E910" s="817"/>
      <c r="F910" s="817"/>
    </row>
    <row r="911" spans="3:6">
      <c r="C911" s="817"/>
      <c r="D911" s="817"/>
      <c r="E911" s="817"/>
      <c r="F911" s="817"/>
    </row>
    <row r="912" spans="3:6">
      <c r="C912" s="817"/>
      <c r="D912" s="817"/>
      <c r="E912" s="817"/>
      <c r="F912" s="817"/>
    </row>
    <row r="913" spans="3:6">
      <c r="C913" s="817"/>
      <c r="D913" s="817"/>
      <c r="E913" s="817"/>
      <c r="F913" s="817"/>
    </row>
    <row r="914" spans="3:6">
      <c r="C914" s="817"/>
      <c r="D914" s="817"/>
      <c r="E914" s="817"/>
      <c r="F914" s="817"/>
    </row>
    <row r="915" spans="3:6">
      <c r="C915" s="817"/>
      <c r="D915" s="817"/>
      <c r="E915" s="817"/>
      <c r="F915" s="817"/>
    </row>
    <row r="916" spans="3:6">
      <c r="C916" s="817"/>
      <c r="D916" s="817"/>
      <c r="E916" s="817"/>
      <c r="F916" s="817"/>
    </row>
    <row r="917" spans="3:6">
      <c r="C917" s="817"/>
      <c r="D917" s="817"/>
      <c r="E917" s="817"/>
      <c r="F917" s="817"/>
    </row>
    <row r="918" spans="3:6">
      <c r="C918" s="817"/>
      <c r="D918" s="817"/>
      <c r="E918" s="817"/>
      <c r="F918" s="817"/>
    </row>
    <row r="919" spans="3:6">
      <c r="C919" s="817"/>
      <c r="D919" s="817"/>
      <c r="E919" s="817"/>
      <c r="F919" s="817"/>
    </row>
    <row r="920" spans="3:6">
      <c r="C920" s="817"/>
      <c r="D920" s="817"/>
      <c r="E920" s="817"/>
      <c r="F920" s="817"/>
    </row>
    <row r="921" spans="3:6">
      <c r="C921" s="817"/>
      <c r="D921" s="817"/>
      <c r="E921" s="817"/>
      <c r="F921" s="817"/>
    </row>
    <row r="922" spans="3:6">
      <c r="C922" s="817"/>
      <c r="D922" s="817"/>
      <c r="E922" s="817"/>
      <c r="F922" s="817"/>
    </row>
    <row r="923" spans="3:6">
      <c r="C923" s="817"/>
      <c r="D923" s="817"/>
      <c r="E923" s="817"/>
      <c r="F923" s="817"/>
    </row>
    <row r="924" spans="3:6">
      <c r="C924" s="817"/>
      <c r="D924" s="817"/>
      <c r="E924" s="817"/>
      <c r="F924" s="817"/>
    </row>
    <row r="925" spans="3:6">
      <c r="C925" s="817"/>
      <c r="D925" s="817"/>
      <c r="E925" s="817"/>
      <c r="F925" s="817"/>
    </row>
    <row r="926" spans="3:6">
      <c r="C926" s="817"/>
      <c r="D926" s="817"/>
      <c r="E926" s="817"/>
      <c r="F926" s="817"/>
    </row>
    <row r="927" spans="3:6">
      <c r="C927" s="817"/>
      <c r="D927" s="817"/>
      <c r="E927" s="817"/>
      <c r="F927" s="817"/>
    </row>
    <row r="928" spans="3:6">
      <c r="C928" s="817"/>
      <c r="D928" s="817"/>
      <c r="E928" s="817"/>
      <c r="F928" s="817"/>
    </row>
    <row r="929" spans="3:6">
      <c r="C929" s="817"/>
      <c r="D929" s="817"/>
      <c r="E929" s="817"/>
      <c r="F929" s="817"/>
    </row>
    <row r="930" spans="3:6">
      <c r="C930" s="817"/>
      <c r="D930" s="817"/>
      <c r="E930" s="817"/>
      <c r="F930" s="817"/>
    </row>
    <row r="931" spans="3:6">
      <c r="C931" s="817"/>
      <c r="D931" s="817"/>
      <c r="E931" s="817"/>
      <c r="F931" s="817"/>
    </row>
    <row r="932" spans="3:6">
      <c r="C932" s="817"/>
      <c r="D932" s="817"/>
      <c r="E932" s="817"/>
      <c r="F932" s="817"/>
    </row>
    <row r="933" spans="3:6">
      <c r="C933" s="817"/>
      <c r="D933" s="817"/>
      <c r="E933" s="817"/>
      <c r="F933" s="817"/>
    </row>
    <row r="934" spans="3:6">
      <c r="C934" s="817"/>
      <c r="D934" s="817"/>
      <c r="E934" s="817"/>
      <c r="F934" s="817"/>
    </row>
    <row r="935" spans="3:6">
      <c r="C935" s="817"/>
      <c r="D935" s="817"/>
      <c r="E935" s="817"/>
      <c r="F935" s="817"/>
    </row>
    <row r="936" spans="3:6">
      <c r="C936" s="817"/>
      <c r="D936" s="817"/>
      <c r="E936" s="817"/>
      <c r="F936" s="817"/>
    </row>
    <row r="937" spans="3:6">
      <c r="C937" s="817"/>
      <c r="D937" s="817"/>
      <c r="E937" s="817"/>
      <c r="F937" s="817"/>
    </row>
    <row r="938" spans="3:6">
      <c r="C938" s="817"/>
      <c r="D938" s="817"/>
      <c r="E938" s="817"/>
      <c r="F938" s="817"/>
    </row>
    <row r="939" spans="3:6">
      <c r="C939" s="817"/>
      <c r="D939" s="817"/>
      <c r="E939" s="817"/>
      <c r="F939" s="817"/>
    </row>
    <row r="940" spans="3:6">
      <c r="C940" s="817"/>
      <c r="D940" s="817"/>
      <c r="E940" s="817"/>
      <c r="F940" s="817"/>
    </row>
    <row r="941" spans="3:6">
      <c r="C941" s="817"/>
      <c r="D941" s="817"/>
      <c r="E941" s="817"/>
      <c r="F941" s="817"/>
    </row>
    <row r="942" spans="3:6">
      <c r="C942" s="817"/>
      <c r="D942" s="817"/>
      <c r="E942" s="817"/>
      <c r="F942" s="817"/>
    </row>
    <row r="943" spans="3:6">
      <c r="C943" s="817"/>
      <c r="D943" s="817"/>
      <c r="E943" s="817"/>
      <c r="F943" s="817"/>
    </row>
    <row r="944" spans="3:6">
      <c r="C944" s="817"/>
      <c r="D944" s="817"/>
      <c r="E944" s="817"/>
      <c r="F944" s="817"/>
    </row>
    <row r="945" spans="3:6">
      <c r="C945" s="817"/>
      <c r="D945" s="817"/>
      <c r="E945" s="817"/>
      <c r="F945" s="817"/>
    </row>
    <row r="946" spans="3:6">
      <c r="C946" s="817"/>
      <c r="D946" s="817"/>
      <c r="E946" s="817"/>
      <c r="F946" s="817"/>
    </row>
    <row r="947" spans="3:6">
      <c r="C947" s="817"/>
      <c r="D947" s="817"/>
      <c r="E947" s="817"/>
      <c r="F947" s="817"/>
    </row>
    <row r="948" spans="3:6">
      <c r="C948" s="817"/>
      <c r="D948" s="817"/>
      <c r="E948" s="817"/>
      <c r="F948" s="817"/>
    </row>
    <row r="949" spans="3:6">
      <c r="C949" s="817"/>
      <c r="D949" s="817"/>
      <c r="E949" s="817"/>
      <c r="F949" s="817"/>
    </row>
    <row r="950" spans="3:6">
      <c r="C950" s="817"/>
      <c r="D950" s="817"/>
      <c r="E950" s="817"/>
      <c r="F950" s="817"/>
    </row>
    <row r="951" spans="3:6">
      <c r="C951" s="817"/>
      <c r="D951" s="817"/>
      <c r="E951" s="817"/>
      <c r="F951" s="817"/>
    </row>
    <row r="952" spans="3:6">
      <c r="C952" s="817"/>
      <c r="D952" s="817"/>
      <c r="E952" s="817"/>
      <c r="F952" s="817"/>
    </row>
    <row r="953" spans="3:6">
      <c r="C953" s="817"/>
      <c r="D953" s="817"/>
      <c r="E953" s="817"/>
      <c r="F953" s="817"/>
    </row>
    <row r="954" spans="3:6">
      <c r="C954" s="817"/>
      <c r="D954" s="817"/>
      <c r="E954" s="817"/>
      <c r="F954" s="817"/>
    </row>
    <row r="955" spans="3:6">
      <c r="C955" s="817"/>
      <c r="D955" s="817"/>
      <c r="E955" s="817"/>
      <c r="F955" s="817"/>
    </row>
    <row r="956" spans="3:6">
      <c r="C956" s="817"/>
      <c r="D956" s="817"/>
      <c r="E956" s="817"/>
      <c r="F956" s="817"/>
    </row>
    <row r="957" spans="3:6">
      <c r="C957" s="817"/>
      <c r="D957" s="817"/>
      <c r="E957" s="817"/>
      <c r="F957" s="817"/>
    </row>
    <row r="958" spans="3:6">
      <c r="C958" s="817"/>
      <c r="D958" s="817"/>
      <c r="E958" s="817"/>
      <c r="F958" s="817"/>
    </row>
    <row r="959" spans="3:6">
      <c r="C959" s="817"/>
      <c r="D959" s="817"/>
      <c r="E959" s="817"/>
      <c r="F959" s="817"/>
    </row>
    <row r="960" spans="3:6">
      <c r="C960" s="817"/>
      <c r="D960" s="817"/>
      <c r="E960" s="817"/>
      <c r="F960" s="817"/>
    </row>
    <row r="961" spans="3:6">
      <c r="C961" s="817"/>
      <c r="D961" s="817"/>
      <c r="E961" s="817"/>
      <c r="F961" s="817"/>
    </row>
    <row r="962" spans="3:6">
      <c r="C962" s="817"/>
      <c r="D962" s="817"/>
      <c r="E962" s="817"/>
      <c r="F962" s="817"/>
    </row>
    <row r="963" spans="3:6">
      <c r="C963" s="817"/>
      <c r="D963" s="817"/>
      <c r="E963" s="817"/>
      <c r="F963" s="817"/>
    </row>
    <row r="964" spans="3:6">
      <c r="C964" s="817"/>
      <c r="D964" s="817"/>
      <c r="E964" s="817"/>
      <c r="F964" s="817"/>
    </row>
    <row r="965" spans="3:6">
      <c r="C965" s="817"/>
      <c r="D965" s="817"/>
      <c r="E965" s="817"/>
      <c r="F965" s="817"/>
    </row>
    <row r="966" spans="3:6">
      <c r="C966" s="817"/>
      <c r="D966" s="817"/>
      <c r="E966" s="817"/>
      <c r="F966" s="817"/>
    </row>
    <row r="967" spans="3:6">
      <c r="C967" s="817"/>
      <c r="D967" s="817"/>
      <c r="E967" s="817"/>
      <c r="F967" s="817"/>
    </row>
    <row r="968" spans="3:6">
      <c r="C968" s="817"/>
      <c r="D968" s="817"/>
      <c r="E968" s="817"/>
      <c r="F968" s="817"/>
    </row>
    <row r="969" spans="3:6">
      <c r="C969" s="817"/>
      <c r="D969" s="817"/>
      <c r="E969" s="817"/>
      <c r="F969" s="817"/>
    </row>
    <row r="970" spans="3:6">
      <c r="C970" s="817"/>
      <c r="D970" s="817"/>
      <c r="E970" s="817"/>
      <c r="F970" s="817"/>
    </row>
    <row r="971" spans="3:6">
      <c r="C971" s="817"/>
      <c r="D971" s="817"/>
      <c r="E971" s="817"/>
      <c r="F971" s="817"/>
    </row>
    <row r="972" spans="3:6">
      <c r="C972" s="817"/>
      <c r="D972" s="817"/>
      <c r="E972" s="817"/>
      <c r="F972" s="817"/>
    </row>
    <row r="973" spans="3:6">
      <c r="C973" s="817"/>
      <c r="D973" s="817"/>
      <c r="E973" s="817"/>
      <c r="F973" s="817"/>
    </row>
    <row r="974" spans="3:6">
      <c r="C974" s="817"/>
      <c r="D974" s="817"/>
      <c r="E974" s="817"/>
      <c r="F974" s="817"/>
    </row>
    <row r="975" spans="3:6">
      <c r="C975" s="817"/>
      <c r="D975" s="817"/>
      <c r="E975" s="817"/>
      <c r="F975" s="817"/>
    </row>
    <row r="976" spans="3:6">
      <c r="C976" s="817"/>
      <c r="D976" s="817"/>
      <c r="E976" s="817"/>
      <c r="F976" s="817"/>
    </row>
    <row r="977" spans="3:6">
      <c r="C977" s="817"/>
      <c r="D977" s="817"/>
      <c r="E977" s="817"/>
      <c r="F977" s="817"/>
    </row>
    <row r="978" spans="3:6">
      <c r="C978" s="817"/>
      <c r="D978" s="817"/>
      <c r="E978" s="817"/>
      <c r="F978" s="817"/>
    </row>
    <row r="979" spans="3:6">
      <c r="C979" s="817"/>
      <c r="D979" s="817"/>
      <c r="E979" s="817"/>
      <c r="F979" s="817"/>
    </row>
    <row r="980" spans="3:6">
      <c r="C980" s="817"/>
      <c r="D980" s="817"/>
      <c r="E980" s="817"/>
      <c r="F980" s="817"/>
    </row>
    <row r="981" spans="3:6">
      <c r="C981" s="817"/>
      <c r="D981" s="817"/>
      <c r="E981" s="817"/>
      <c r="F981" s="817"/>
    </row>
    <row r="982" spans="3:6">
      <c r="C982" s="817"/>
      <c r="D982" s="817"/>
      <c r="E982" s="817"/>
      <c r="F982" s="817"/>
    </row>
    <row r="983" spans="3:6">
      <c r="C983" s="817"/>
      <c r="D983" s="817"/>
      <c r="E983" s="817"/>
      <c r="F983" s="817"/>
    </row>
    <row r="984" spans="3:6">
      <c r="C984" s="817"/>
      <c r="D984" s="817"/>
      <c r="E984" s="817"/>
      <c r="F984" s="817"/>
    </row>
    <row r="985" spans="3:6">
      <c r="C985" s="817"/>
      <c r="D985" s="817"/>
      <c r="E985" s="817"/>
      <c r="F985" s="817"/>
    </row>
    <row r="986" spans="3:6">
      <c r="C986" s="817"/>
      <c r="D986" s="817"/>
      <c r="E986" s="817"/>
      <c r="F986" s="817"/>
    </row>
    <row r="987" spans="3:6">
      <c r="C987" s="817"/>
      <c r="D987" s="817"/>
      <c r="E987" s="817"/>
      <c r="F987" s="817"/>
    </row>
    <row r="988" spans="3:6">
      <c r="C988" s="817"/>
      <c r="D988" s="817"/>
      <c r="E988" s="817"/>
      <c r="F988" s="817"/>
    </row>
    <row r="989" spans="3:6">
      <c r="C989" s="817"/>
      <c r="D989" s="817"/>
      <c r="E989" s="817"/>
      <c r="F989" s="817"/>
    </row>
    <row r="990" spans="3:6">
      <c r="C990" s="817"/>
      <c r="D990" s="817"/>
      <c r="E990" s="817"/>
      <c r="F990" s="817"/>
    </row>
    <row r="991" spans="3:6">
      <c r="C991" s="817"/>
      <c r="D991" s="817"/>
      <c r="E991" s="817"/>
      <c r="F991" s="817"/>
    </row>
    <row r="992" spans="3:6">
      <c r="C992" s="817"/>
      <c r="D992" s="817"/>
      <c r="E992" s="817"/>
      <c r="F992" s="817"/>
    </row>
    <row r="993" spans="3:6">
      <c r="C993" s="817"/>
      <c r="D993" s="817"/>
      <c r="E993" s="817"/>
      <c r="F993" s="817"/>
    </row>
    <row r="994" spans="3:6">
      <c r="C994" s="817"/>
      <c r="D994" s="817"/>
      <c r="E994" s="817"/>
      <c r="F994" s="817"/>
    </row>
    <row r="995" spans="3:6">
      <c r="C995" s="817"/>
      <c r="D995" s="817"/>
      <c r="E995" s="817"/>
      <c r="F995" s="817"/>
    </row>
    <row r="996" spans="3:6">
      <c r="C996" s="817"/>
      <c r="D996" s="817"/>
      <c r="E996" s="817"/>
      <c r="F996" s="817"/>
    </row>
    <row r="997" spans="3:6">
      <c r="C997" s="817"/>
      <c r="D997" s="817"/>
      <c r="E997" s="817"/>
      <c r="F997" s="817"/>
    </row>
    <row r="998" spans="3:6">
      <c r="C998" s="817"/>
      <c r="D998" s="817"/>
      <c r="E998" s="817"/>
      <c r="F998" s="817"/>
    </row>
    <row r="999" spans="3:6">
      <c r="C999" s="817"/>
      <c r="D999" s="817"/>
      <c r="E999" s="817"/>
      <c r="F999" s="817"/>
    </row>
    <row r="1000" spans="3:6">
      <c r="C1000" s="817"/>
      <c r="D1000" s="817"/>
      <c r="E1000" s="817"/>
      <c r="F1000" s="817"/>
    </row>
    <row r="1001" spans="3:6">
      <c r="C1001" s="817"/>
      <c r="D1001" s="817"/>
      <c r="E1001" s="817"/>
      <c r="F1001" s="817"/>
    </row>
    <row r="1002" spans="3:6">
      <c r="C1002" s="817"/>
      <c r="D1002" s="817"/>
      <c r="E1002" s="817"/>
      <c r="F1002" s="817"/>
    </row>
    <row r="1003" spans="3:6">
      <c r="C1003" s="817"/>
      <c r="D1003" s="817"/>
      <c r="E1003" s="817"/>
      <c r="F1003" s="817"/>
    </row>
    <row r="1004" spans="3:6">
      <c r="C1004" s="817"/>
      <c r="D1004" s="817"/>
      <c r="E1004" s="817"/>
      <c r="F1004" s="817"/>
    </row>
    <row r="1005" spans="3:6">
      <c r="C1005" s="817"/>
      <c r="D1005" s="817"/>
      <c r="E1005" s="817"/>
      <c r="F1005" s="817"/>
    </row>
    <row r="1006" spans="3:6">
      <c r="C1006" s="817"/>
      <c r="D1006" s="817"/>
      <c r="E1006" s="817"/>
      <c r="F1006" s="817"/>
    </row>
    <row r="1007" spans="3:6">
      <c r="C1007" s="817"/>
      <c r="D1007" s="817"/>
      <c r="E1007" s="817"/>
      <c r="F1007" s="817"/>
    </row>
    <row r="1008" spans="3:6">
      <c r="C1008" s="817"/>
      <c r="D1008" s="817"/>
      <c r="E1008" s="817"/>
      <c r="F1008" s="817"/>
    </row>
    <row r="1009" spans="3:6">
      <c r="C1009" s="817"/>
      <c r="D1009" s="817"/>
      <c r="E1009" s="817"/>
      <c r="F1009" s="817"/>
    </row>
    <row r="1010" spans="3:6">
      <c r="C1010" s="817"/>
      <c r="D1010" s="817"/>
      <c r="E1010" s="817"/>
      <c r="F1010" s="817"/>
    </row>
    <row r="1011" spans="3:6">
      <c r="C1011" s="817"/>
      <c r="D1011" s="817"/>
      <c r="E1011" s="817"/>
      <c r="F1011" s="817"/>
    </row>
    <row r="1012" spans="3:6">
      <c r="C1012" s="817"/>
      <c r="D1012" s="817"/>
      <c r="E1012" s="817"/>
      <c r="F1012" s="817"/>
    </row>
    <row r="1013" spans="3:6">
      <c r="C1013" s="817"/>
      <c r="D1013" s="817"/>
      <c r="E1013" s="817"/>
      <c r="F1013" s="817"/>
    </row>
    <row r="1014" spans="3:6">
      <c r="C1014" s="817"/>
      <c r="D1014" s="817"/>
      <c r="E1014" s="817"/>
      <c r="F1014" s="817"/>
    </row>
    <row r="1015" spans="3:6">
      <c r="C1015" s="817"/>
      <c r="D1015" s="817"/>
      <c r="E1015" s="817"/>
      <c r="F1015" s="817"/>
    </row>
    <row r="1016" spans="3:6">
      <c r="C1016" s="817"/>
      <c r="D1016" s="817"/>
      <c r="E1016" s="817"/>
      <c r="F1016" s="817"/>
    </row>
    <row r="1017" spans="3:6">
      <c r="C1017" s="817"/>
      <c r="D1017" s="817"/>
      <c r="E1017" s="817"/>
      <c r="F1017" s="817"/>
    </row>
    <row r="1018" spans="3:6">
      <c r="C1018" s="817"/>
      <c r="D1018" s="817"/>
      <c r="E1018" s="817"/>
      <c r="F1018" s="817"/>
    </row>
    <row r="1019" spans="3:6">
      <c r="C1019" s="817"/>
      <c r="D1019" s="817"/>
      <c r="E1019" s="817"/>
      <c r="F1019" s="817"/>
    </row>
    <row r="1020" spans="3:6">
      <c r="C1020" s="817"/>
      <c r="D1020" s="817"/>
      <c r="E1020" s="817"/>
      <c r="F1020" s="817"/>
    </row>
    <row r="1021" spans="3:6">
      <c r="C1021" s="817"/>
      <c r="D1021" s="817"/>
      <c r="E1021" s="817"/>
      <c r="F1021" s="817"/>
    </row>
    <row r="1022" spans="3:6">
      <c r="C1022" s="817"/>
      <c r="D1022" s="817"/>
      <c r="E1022" s="817"/>
      <c r="F1022" s="817"/>
    </row>
    <row r="1023" spans="3:6">
      <c r="C1023" s="817"/>
      <c r="D1023" s="817"/>
      <c r="E1023" s="817"/>
      <c r="F1023" s="817"/>
    </row>
    <row r="1024" spans="3:6">
      <c r="C1024" s="817"/>
      <c r="D1024" s="817"/>
      <c r="E1024" s="817"/>
      <c r="F1024" s="817"/>
    </row>
    <row r="1025" spans="3:6">
      <c r="C1025" s="817"/>
      <c r="D1025" s="817"/>
      <c r="E1025" s="817"/>
      <c r="F1025" s="817"/>
    </row>
    <row r="1026" spans="3:6">
      <c r="C1026" s="817"/>
      <c r="D1026" s="817"/>
      <c r="E1026" s="817"/>
      <c r="F1026" s="817"/>
    </row>
    <row r="1027" spans="3:6">
      <c r="C1027" s="817"/>
      <c r="D1027" s="817"/>
      <c r="E1027" s="817"/>
      <c r="F1027" s="817"/>
    </row>
    <row r="1028" spans="3:6">
      <c r="C1028" s="817"/>
      <c r="D1028" s="817"/>
      <c r="E1028" s="817"/>
      <c r="F1028" s="817"/>
    </row>
    <row r="1029" spans="3:6">
      <c r="C1029" s="817"/>
      <c r="D1029" s="817"/>
      <c r="E1029" s="817"/>
      <c r="F1029" s="817"/>
    </row>
    <row r="1030" spans="3:6">
      <c r="C1030" s="817"/>
      <c r="D1030" s="817"/>
      <c r="E1030" s="817"/>
      <c r="F1030" s="817"/>
    </row>
    <row r="1031" spans="3:6">
      <c r="C1031" s="817"/>
      <c r="D1031" s="817"/>
      <c r="E1031" s="817"/>
      <c r="F1031" s="817"/>
    </row>
    <row r="1032" spans="3:6">
      <c r="C1032" s="817"/>
      <c r="D1032" s="817"/>
      <c r="E1032" s="817"/>
      <c r="F1032" s="817"/>
    </row>
    <row r="1033" spans="3:6">
      <c r="C1033" s="817"/>
      <c r="D1033" s="817"/>
      <c r="E1033" s="817"/>
      <c r="F1033" s="817"/>
    </row>
    <row r="1034" spans="3:6">
      <c r="C1034" s="817"/>
      <c r="D1034" s="817"/>
      <c r="E1034" s="817"/>
      <c r="F1034" s="817"/>
    </row>
    <row r="1035" spans="3:6">
      <c r="C1035" s="817"/>
      <c r="D1035" s="817"/>
      <c r="E1035" s="817"/>
      <c r="F1035" s="817"/>
    </row>
    <row r="1036" spans="3:6">
      <c r="C1036" s="817"/>
      <c r="D1036" s="817"/>
      <c r="E1036" s="817"/>
      <c r="F1036" s="817"/>
    </row>
    <row r="1037" spans="3:6">
      <c r="C1037" s="817"/>
      <c r="D1037" s="817"/>
      <c r="E1037" s="817"/>
      <c r="F1037" s="817"/>
    </row>
    <row r="1038" spans="3:6">
      <c r="C1038" s="817"/>
      <c r="D1038" s="817"/>
      <c r="E1038" s="817"/>
      <c r="F1038" s="817"/>
    </row>
    <row r="1039" spans="3:6">
      <c r="C1039" s="817"/>
      <c r="D1039" s="817"/>
      <c r="E1039" s="817"/>
      <c r="F1039" s="817"/>
    </row>
    <row r="1040" spans="3:6">
      <c r="C1040" s="817"/>
      <c r="D1040" s="817"/>
      <c r="E1040" s="817"/>
      <c r="F1040" s="817"/>
    </row>
    <row r="1041" spans="3:6">
      <c r="C1041" s="817"/>
      <c r="D1041" s="817"/>
      <c r="E1041" s="817"/>
      <c r="F1041" s="817"/>
    </row>
    <row r="1042" spans="3:6">
      <c r="C1042" s="817"/>
      <c r="D1042" s="817"/>
      <c r="E1042" s="817"/>
      <c r="F1042" s="817"/>
    </row>
    <row r="1043" spans="3:6">
      <c r="C1043" s="817"/>
      <c r="D1043" s="817"/>
      <c r="E1043" s="817"/>
      <c r="F1043" s="817"/>
    </row>
    <row r="1044" spans="3:6">
      <c r="C1044" s="817"/>
      <c r="D1044" s="817"/>
      <c r="E1044" s="817"/>
      <c r="F1044" s="817"/>
    </row>
    <row r="1045" spans="3:6">
      <c r="C1045" s="817"/>
      <c r="D1045" s="817"/>
      <c r="E1045" s="817"/>
      <c r="F1045" s="817"/>
    </row>
    <row r="1046" spans="3:6">
      <c r="C1046" s="817"/>
      <c r="D1046" s="817"/>
      <c r="E1046" s="817"/>
      <c r="F1046" s="817"/>
    </row>
    <row r="1047" spans="3:6">
      <c r="C1047" s="817"/>
      <c r="D1047" s="817"/>
      <c r="E1047" s="817"/>
      <c r="F1047" s="817"/>
    </row>
    <row r="1048" spans="3:6">
      <c r="C1048" s="817"/>
      <c r="D1048" s="817"/>
      <c r="E1048" s="817"/>
      <c r="F1048" s="817"/>
    </row>
    <row r="1049" spans="3:6">
      <c r="C1049" s="817"/>
      <c r="D1049" s="817"/>
      <c r="E1049" s="817"/>
      <c r="F1049" s="817"/>
    </row>
    <row r="1050" spans="3:6">
      <c r="C1050" s="817"/>
      <c r="D1050" s="817"/>
      <c r="E1050" s="817"/>
      <c r="F1050" s="817"/>
    </row>
    <row r="1051" spans="3:6">
      <c r="C1051" s="817"/>
      <c r="D1051" s="817"/>
      <c r="E1051" s="817"/>
      <c r="F1051" s="817"/>
    </row>
    <row r="1052" spans="3:6">
      <c r="C1052" s="817"/>
      <c r="D1052" s="817"/>
      <c r="E1052" s="817"/>
      <c r="F1052" s="817"/>
    </row>
    <row r="1053" spans="3:6">
      <c r="C1053" s="817"/>
      <c r="D1053" s="817"/>
      <c r="E1053" s="817"/>
      <c r="F1053" s="817"/>
    </row>
    <row r="1054" spans="3:6">
      <c r="C1054" s="817"/>
      <c r="D1054" s="817"/>
      <c r="E1054" s="817"/>
      <c r="F1054" s="817"/>
    </row>
    <row r="1055" spans="3:6">
      <c r="C1055" s="817"/>
      <c r="D1055" s="817"/>
      <c r="E1055" s="817"/>
      <c r="F1055" s="817"/>
    </row>
    <row r="1056" spans="3:6">
      <c r="C1056" s="817"/>
      <c r="D1056" s="817"/>
      <c r="E1056" s="817"/>
      <c r="F1056" s="817"/>
    </row>
    <row r="1057" spans="3:6">
      <c r="C1057" s="817"/>
      <c r="D1057" s="817"/>
      <c r="E1057" s="817"/>
      <c r="F1057" s="817"/>
    </row>
    <row r="1058" spans="3:6">
      <c r="C1058" s="817"/>
      <c r="D1058" s="817"/>
      <c r="E1058" s="817"/>
      <c r="F1058" s="817"/>
    </row>
    <row r="1059" spans="3:6">
      <c r="C1059" s="817"/>
      <c r="D1059" s="817"/>
      <c r="E1059" s="817"/>
      <c r="F1059" s="817"/>
    </row>
    <row r="1060" spans="3:6">
      <c r="C1060" s="817"/>
      <c r="D1060" s="817"/>
      <c r="E1060" s="817"/>
      <c r="F1060" s="817"/>
    </row>
    <row r="1061" spans="3:6">
      <c r="C1061" s="817"/>
      <c r="D1061" s="817"/>
      <c r="E1061" s="817"/>
      <c r="F1061" s="817"/>
    </row>
    <row r="1062" spans="3:6">
      <c r="C1062" s="817"/>
      <c r="D1062" s="817"/>
      <c r="E1062" s="817"/>
      <c r="F1062" s="817"/>
    </row>
    <row r="1063" spans="3:6">
      <c r="C1063" s="817"/>
      <c r="D1063" s="817"/>
      <c r="E1063" s="817"/>
      <c r="F1063" s="817"/>
    </row>
    <row r="1064" spans="3:6">
      <c r="C1064" s="817"/>
      <c r="D1064" s="817"/>
      <c r="E1064" s="817"/>
      <c r="F1064" s="817"/>
    </row>
    <row r="1065" spans="3:6">
      <c r="C1065" s="817"/>
      <c r="D1065" s="817"/>
      <c r="E1065" s="817"/>
      <c r="F1065" s="817"/>
    </row>
    <row r="1066" spans="3:6">
      <c r="C1066" s="817"/>
      <c r="D1066" s="817"/>
      <c r="E1066" s="817"/>
      <c r="F1066" s="817"/>
    </row>
    <row r="1067" spans="3:6">
      <c r="C1067" s="817"/>
      <c r="D1067" s="817"/>
      <c r="E1067" s="817"/>
      <c r="F1067" s="817"/>
    </row>
    <row r="1068" spans="3:6">
      <c r="C1068" s="817"/>
      <c r="D1068" s="817"/>
      <c r="E1068" s="817"/>
      <c r="F1068" s="817"/>
    </row>
    <row r="1069" spans="3:6">
      <c r="C1069" s="817"/>
      <c r="D1069" s="817"/>
      <c r="E1069" s="817"/>
      <c r="F1069" s="817"/>
    </row>
    <row r="1070" spans="3:6">
      <c r="C1070" s="817"/>
      <c r="D1070" s="817"/>
      <c r="E1070" s="817"/>
      <c r="F1070" s="817"/>
    </row>
    <row r="1071" spans="3:6">
      <c r="C1071" s="817"/>
      <c r="D1071" s="817"/>
      <c r="E1071" s="817"/>
      <c r="F1071" s="817"/>
    </row>
    <row r="1072" spans="3:6">
      <c r="C1072" s="817"/>
      <c r="D1072" s="817"/>
      <c r="E1072" s="817"/>
      <c r="F1072" s="817"/>
    </row>
    <row r="1073" spans="3:6">
      <c r="C1073" s="817"/>
      <c r="D1073" s="817"/>
      <c r="E1073" s="817"/>
      <c r="F1073" s="817"/>
    </row>
    <row r="1074" spans="3:6">
      <c r="C1074" s="817"/>
      <c r="D1074" s="817"/>
      <c r="E1074" s="817"/>
      <c r="F1074" s="817"/>
    </row>
    <row r="1075" spans="3:6">
      <c r="C1075" s="817"/>
      <c r="D1075" s="817"/>
      <c r="E1075" s="817"/>
      <c r="F1075" s="817"/>
    </row>
    <row r="1076" spans="3:6">
      <c r="C1076" s="817"/>
      <c r="D1076" s="817"/>
      <c r="E1076" s="817"/>
      <c r="F1076" s="817"/>
    </row>
    <row r="1077" spans="3:6">
      <c r="C1077" s="817"/>
      <c r="D1077" s="817"/>
      <c r="E1077" s="817"/>
      <c r="F1077" s="817"/>
    </row>
    <row r="1078" spans="3:6">
      <c r="C1078" s="817"/>
      <c r="D1078" s="817"/>
      <c r="E1078" s="817"/>
      <c r="F1078" s="817"/>
    </row>
    <row r="1079" spans="3:6">
      <c r="C1079" s="817"/>
      <c r="D1079" s="817"/>
      <c r="E1079" s="817"/>
      <c r="F1079" s="817"/>
    </row>
    <row r="1080" spans="3:6">
      <c r="C1080" s="817"/>
      <c r="D1080" s="817"/>
      <c r="E1080" s="817"/>
      <c r="F1080" s="817"/>
    </row>
    <row r="1081" spans="3:6">
      <c r="C1081" s="817"/>
      <c r="D1081" s="817"/>
      <c r="E1081" s="817"/>
      <c r="F1081" s="817"/>
    </row>
    <row r="1082" spans="3:6">
      <c r="C1082" s="817"/>
      <c r="D1082" s="817"/>
      <c r="E1082" s="817"/>
      <c r="F1082" s="817"/>
    </row>
    <row r="1083" spans="3:6">
      <c r="C1083" s="817"/>
      <c r="D1083" s="817"/>
      <c r="E1083" s="817"/>
      <c r="F1083" s="817"/>
    </row>
    <row r="1084" spans="3:6">
      <c r="C1084" s="817"/>
      <c r="D1084" s="817"/>
      <c r="E1084" s="817"/>
      <c r="F1084" s="817"/>
    </row>
    <row r="1085" spans="3:6">
      <c r="C1085" s="817"/>
      <c r="D1085" s="817"/>
      <c r="E1085" s="817"/>
      <c r="F1085" s="817"/>
    </row>
    <row r="1086" spans="3:6">
      <c r="C1086" s="817"/>
      <c r="D1086" s="817"/>
      <c r="E1086" s="817"/>
      <c r="F1086" s="817"/>
    </row>
    <row r="1087" spans="3:6">
      <c r="C1087" s="817"/>
      <c r="D1087" s="817"/>
      <c r="E1087" s="817"/>
      <c r="F1087" s="817"/>
    </row>
    <row r="1088" spans="3:6">
      <c r="C1088" s="817"/>
      <c r="D1088" s="817"/>
      <c r="E1088" s="817"/>
      <c r="F1088" s="817"/>
    </row>
    <row r="1089" spans="3:6">
      <c r="C1089" s="817"/>
      <c r="D1089" s="817"/>
      <c r="E1089" s="817"/>
      <c r="F1089" s="817"/>
    </row>
    <row r="1090" spans="3:6">
      <c r="C1090" s="817"/>
      <c r="D1090" s="817"/>
      <c r="E1090" s="817"/>
      <c r="F1090" s="817"/>
    </row>
    <row r="1091" spans="3:6">
      <c r="C1091" s="817"/>
      <c r="D1091" s="817"/>
      <c r="E1091" s="817"/>
      <c r="F1091" s="817"/>
    </row>
    <row r="1092" spans="3:6">
      <c r="C1092" s="817"/>
      <c r="D1092" s="817"/>
      <c r="E1092" s="817"/>
      <c r="F1092" s="817"/>
    </row>
    <row r="1093" spans="3:6">
      <c r="C1093" s="817"/>
      <c r="D1093" s="817"/>
      <c r="E1093" s="817"/>
      <c r="F1093" s="817"/>
    </row>
    <row r="1094" spans="3:6">
      <c r="C1094" s="817"/>
      <c r="D1094" s="817"/>
      <c r="E1094" s="817"/>
      <c r="F1094" s="817"/>
    </row>
    <row r="1095" spans="3:6">
      <c r="C1095" s="817"/>
      <c r="D1095" s="817"/>
      <c r="E1095" s="817"/>
      <c r="F1095" s="817"/>
    </row>
    <row r="1096" spans="3:6">
      <c r="C1096" s="817"/>
      <c r="D1096" s="817"/>
      <c r="E1096" s="817"/>
      <c r="F1096" s="817"/>
    </row>
    <row r="1097" spans="3:6">
      <c r="C1097" s="817"/>
      <c r="D1097" s="817"/>
      <c r="E1097" s="817"/>
      <c r="F1097" s="817"/>
    </row>
    <row r="1098" spans="3:6">
      <c r="C1098" s="817"/>
      <c r="D1098" s="817"/>
      <c r="E1098" s="817"/>
      <c r="F1098" s="817"/>
    </row>
    <row r="1099" spans="3:6">
      <c r="C1099" s="817"/>
      <c r="D1099" s="817"/>
      <c r="E1099" s="817"/>
      <c r="F1099" s="817"/>
    </row>
    <row r="1100" spans="3:6">
      <c r="C1100" s="817"/>
      <c r="D1100" s="817"/>
      <c r="E1100" s="817"/>
      <c r="F1100" s="817"/>
    </row>
    <row r="1101" spans="3:6">
      <c r="C1101" s="817"/>
      <c r="D1101" s="817"/>
      <c r="E1101" s="817"/>
      <c r="F1101" s="817"/>
    </row>
    <row r="1102" spans="3:6">
      <c r="C1102" s="817"/>
      <c r="D1102" s="817"/>
      <c r="E1102" s="817"/>
      <c r="F1102" s="817"/>
    </row>
    <row r="1103" spans="3:6">
      <c r="C1103" s="817"/>
      <c r="D1103" s="817"/>
      <c r="E1103" s="817"/>
      <c r="F1103" s="817"/>
    </row>
    <row r="1104" spans="3:6">
      <c r="C1104" s="817"/>
      <c r="D1104" s="817"/>
      <c r="E1104" s="817"/>
      <c r="F1104" s="817"/>
    </row>
    <row r="1105" spans="3:6">
      <c r="C1105" s="817"/>
      <c r="D1105" s="817"/>
      <c r="E1105" s="817"/>
      <c r="F1105" s="817"/>
    </row>
    <row r="1106" spans="3:6">
      <c r="C1106" s="817"/>
      <c r="D1106" s="817"/>
      <c r="E1106" s="817"/>
      <c r="F1106" s="817"/>
    </row>
    <row r="1107" spans="3:6">
      <c r="C1107" s="817"/>
      <c r="D1107" s="817"/>
      <c r="E1107" s="817"/>
      <c r="F1107" s="817"/>
    </row>
    <row r="1108" spans="3:6">
      <c r="C1108" s="817"/>
      <c r="D1108" s="817"/>
      <c r="E1108" s="817"/>
      <c r="F1108" s="817"/>
    </row>
    <row r="1109" spans="3:6">
      <c r="C1109" s="817"/>
      <c r="D1109" s="817"/>
      <c r="E1109" s="817"/>
      <c r="F1109" s="817"/>
    </row>
    <row r="1110" spans="3:6">
      <c r="C1110" s="817"/>
      <c r="D1110" s="817"/>
      <c r="E1110" s="817"/>
      <c r="F1110" s="817"/>
    </row>
    <row r="1111" spans="3:6">
      <c r="C1111" s="817"/>
      <c r="D1111" s="817"/>
      <c r="E1111" s="817"/>
      <c r="F1111" s="817"/>
    </row>
    <row r="1112" spans="3:6">
      <c r="C1112" s="817"/>
      <c r="D1112" s="817"/>
      <c r="E1112" s="817"/>
      <c r="F1112" s="817"/>
    </row>
    <row r="1113" spans="3:6">
      <c r="C1113" s="817"/>
      <c r="D1113" s="817"/>
      <c r="E1113" s="817"/>
      <c r="F1113" s="817"/>
    </row>
    <row r="1114" spans="3:6">
      <c r="C1114" s="817"/>
      <c r="D1114" s="817"/>
      <c r="E1114" s="817"/>
      <c r="F1114" s="817"/>
    </row>
    <row r="1115" spans="3:6">
      <c r="C1115" s="817"/>
      <c r="D1115" s="817"/>
      <c r="E1115" s="817"/>
      <c r="F1115" s="817"/>
    </row>
    <row r="1116" spans="3:6">
      <c r="C1116" s="817"/>
      <c r="D1116" s="817"/>
      <c r="E1116" s="817"/>
      <c r="F1116" s="817"/>
    </row>
    <row r="1117" spans="3:6">
      <c r="C1117" s="817"/>
      <c r="D1117" s="817"/>
      <c r="E1117" s="817"/>
      <c r="F1117" s="817"/>
    </row>
    <row r="1118" spans="3:6">
      <c r="C1118" s="817"/>
      <c r="D1118" s="817"/>
      <c r="E1118" s="817"/>
      <c r="F1118" s="817"/>
    </row>
    <row r="1119" spans="3:6">
      <c r="C1119" s="817"/>
      <c r="D1119" s="817"/>
      <c r="E1119" s="817"/>
      <c r="F1119" s="817"/>
    </row>
    <row r="1120" spans="3:6">
      <c r="C1120" s="817"/>
      <c r="D1120" s="817"/>
      <c r="E1120" s="817"/>
      <c r="F1120" s="817"/>
    </row>
    <row r="1121" spans="3:6">
      <c r="C1121" s="817"/>
      <c r="D1121" s="817"/>
      <c r="E1121" s="817"/>
      <c r="F1121" s="817"/>
    </row>
    <row r="1122" spans="3:6">
      <c r="C1122" s="817"/>
      <c r="D1122" s="817"/>
      <c r="E1122" s="817"/>
      <c r="F1122" s="817"/>
    </row>
    <row r="1123" spans="3:6">
      <c r="C1123" s="817"/>
      <c r="D1123" s="817"/>
      <c r="E1123" s="817"/>
      <c r="F1123" s="817"/>
    </row>
    <row r="1124" spans="3:6">
      <c r="C1124" s="817"/>
      <c r="D1124" s="817"/>
      <c r="E1124" s="817"/>
      <c r="F1124" s="817"/>
    </row>
    <row r="1125" spans="3:6">
      <c r="C1125" s="817"/>
      <c r="D1125" s="817"/>
      <c r="E1125" s="817"/>
      <c r="F1125" s="817"/>
    </row>
    <row r="1126" spans="3:6">
      <c r="C1126" s="817"/>
      <c r="D1126" s="817"/>
      <c r="E1126" s="817"/>
      <c r="F1126" s="817"/>
    </row>
    <row r="1127" spans="3:6">
      <c r="C1127" s="817"/>
      <c r="D1127" s="817"/>
      <c r="E1127" s="817"/>
      <c r="F1127" s="817"/>
    </row>
    <row r="1128" spans="3:6">
      <c r="C1128" s="817"/>
      <c r="D1128" s="817"/>
      <c r="E1128" s="817"/>
      <c r="F1128" s="817"/>
    </row>
    <row r="1129" spans="3:6">
      <c r="C1129" s="817"/>
      <c r="D1129" s="817"/>
      <c r="E1129" s="817"/>
      <c r="F1129" s="817"/>
    </row>
    <row r="1130" spans="3:6">
      <c r="C1130" s="817"/>
      <c r="D1130" s="817"/>
      <c r="E1130" s="817"/>
      <c r="F1130" s="817"/>
    </row>
    <row r="1131" spans="3:6">
      <c r="C1131" s="817"/>
      <c r="D1131" s="817"/>
      <c r="E1131" s="817"/>
      <c r="F1131" s="817"/>
    </row>
    <row r="1132" spans="3:6">
      <c r="C1132" s="817"/>
      <c r="D1132" s="817"/>
      <c r="E1132" s="817"/>
      <c r="F1132" s="817"/>
    </row>
    <row r="1133" spans="3:6">
      <c r="C1133" s="817"/>
      <c r="D1133" s="817"/>
      <c r="E1133" s="817"/>
      <c r="F1133" s="817"/>
    </row>
    <row r="1134" spans="3:6">
      <c r="C1134" s="817"/>
      <c r="D1134" s="817"/>
      <c r="E1134" s="817"/>
      <c r="F1134" s="817"/>
    </row>
    <row r="1135" spans="3:6">
      <c r="C1135" s="817"/>
      <c r="D1135" s="817"/>
      <c r="E1135" s="817"/>
      <c r="F1135" s="817"/>
    </row>
    <row r="1136" spans="3:6">
      <c r="C1136" s="817"/>
      <c r="D1136" s="817"/>
      <c r="E1136" s="817"/>
      <c r="F1136" s="817"/>
    </row>
    <row r="1137" spans="3:6">
      <c r="C1137" s="817"/>
      <c r="D1137" s="817"/>
      <c r="E1137" s="817"/>
      <c r="F1137" s="817"/>
    </row>
    <row r="1138" spans="3:6">
      <c r="C1138" s="817"/>
      <c r="D1138" s="817"/>
      <c r="E1138" s="817"/>
      <c r="F1138" s="817"/>
    </row>
    <row r="1139" spans="3:6">
      <c r="C1139" s="817"/>
      <c r="D1139" s="817"/>
      <c r="E1139" s="817"/>
      <c r="F1139" s="817"/>
    </row>
    <row r="1140" spans="3:6">
      <c r="C1140" s="817"/>
      <c r="D1140" s="817"/>
      <c r="E1140" s="817"/>
      <c r="F1140" s="817"/>
    </row>
    <row r="1141" spans="3:6">
      <c r="C1141" s="817"/>
      <c r="D1141" s="817"/>
      <c r="E1141" s="817"/>
      <c r="F1141" s="817"/>
    </row>
    <row r="1142" spans="3:6">
      <c r="C1142" s="817"/>
      <c r="D1142" s="817"/>
      <c r="E1142" s="817"/>
      <c r="F1142" s="817"/>
    </row>
    <row r="1143" spans="3:6">
      <c r="C1143" s="817"/>
      <c r="D1143" s="817"/>
      <c r="E1143" s="817"/>
      <c r="F1143" s="817"/>
    </row>
    <row r="1144" spans="3:6">
      <c r="C1144" s="817"/>
      <c r="D1144" s="817"/>
      <c r="E1144" s="817"/>
      <c r="F1144" s="817"/>
    </row>
    <row r="1145" spans="3:6">
      <c r="C1145" s="817"/>
      <c r="D1145" s="817"/>
      <c r="E1145" s="817"/>
      <c r="F1145" s="817"/>
    </row>
    <row r="1146" spans="3:6">
      <c r="C1146" s="817"/>
      <c r="D1146" s="817"/>
      <c r="E1146" s="817"/>
      <c r="F1146" s="817"/>
    </row>
    <row r="1147" spans="3:6">
      <c r="C1147" s="817"/>
      <c r="D1147" s="817"/>
      <c r="E1147" s="817"/>
      <c r="F1147" s="817"/>
    </row>
    <row r="1148" spans="3:6">
      <c r="C1148" s="817"/>
      <c r="D1148" s="817"/>
      <c r="E1148" s="817"/>
      <c r="F1148" s="817"/>
    </row>
    <row r="1149" spans="3:6">
      <c r="C1149" s="817"/>
      <c r="D1149" s="817"/>
      <c r="E1149" s="817"/>
      <c r="F1149" s="817"/>
    </row>
    <row r="1150" spans="3:6">
      <c r="C1150" s="817"/>
      <c r="D1150" s="817"/>
      <c r="E1150" s="817"/>
      <c r="F1150" s="817"/>
    </row>
    <row r="1151" spans="3:6">
      <c r="C1151" s="817"/>
      <c r="D1151" s="817"/>
      <c r="E1151" s="817"/>
      <c r="F1151" s="817"/>
    </row>
    <row r="1152" spans="3:6">
      <c r="C1152" s="817"/>
      <c r="D1152" s="817"/>
      <c r="E1152" s="817"/>
      <c r="F1152" s="817"/>
    </row>
    <row r="1153" spans="3:6">
      <c r="C1153" s="817"/>
      <c r="D1153" s="817"/>
      <c r="E1153" s="817"/>
      <c r="F1153" s="817"/>
    </row>
    <row r="1154" spans="3:6">
      <c r="C1154" s="817"/>
      <c r="D1154" s="817"/>
      <c r="E1154" s="817"/>
      <c r="F1154" s="817"/>
    </row>
    <row r="1155" spans="3:6">
      <c r="C1155" s="817"/>
      <c r="D1155" s="817"/>
      <c r="E1155" s="817"/>
      <c r="F1155" s="817"/>
    </row>
    <row r="1156" spans="3:6">
      <c r="C1156" s="817"/>
      <c r="D1156" s="817"/>
      <c r="E1156" s="817"/>
      <c r="F1156" s="817"/>
    </row>
    <row r="1157" spans="3:6">
      <c r="C1157" s="817"/>
      <c r="D1157" s="817"/>
      <c r="E1157" s="817"/>
      <c r="F1157" s="817"/>
    </row>
    <row r="1158" spans="3:6">
      <c r="C1158" s="817"/>
      <c r="D1158" s="817"/>
      <c r="E1158" s="817"/>
      <c r="F1158" s="817"/>
    </row>
    <row r="1159" spans="3:6">
      <c r="C1159" s="817"/>
      <c r="D1159" s="817"/>
      <c r="E1159" s="817"/>
      <c r="F1159" s="817"/>
    </row>
    <row r="1160" spans="3:6">
      <c r="C1160" s="817"/>
      <c r="D1160" s="817"/>
      <c r="E1160" s="817"/>
      <c r="F1160" s="817"/>
    </row>
    <row r="1161" spans="3:6">
      <c r="C1161" s="817"/>
      <c r="D1161" s="817"/>
      <c r="E1161" s="817"/>
      <c r="F1161" s="817"/>
    </row>
    <row r="1162" spans="3:6">
      <c r="C1162" s="817"/>
      <c r="D1162" s="817"/>
      <c r="E1162" s="817"/>
      <c r="F1162" s="817"/>
    </row>
    <row r="1163" spans="3:6">
      <c r="C1163" s="817"/>
      <c r="D1163" s="817"/>
      <c r="E1163" s="817"/>
      <c r="F1163" s="817"/>
    </row>
    <row r="1164" spans="3:6">
      <c r="C1164" s="817"/>
      <c r="D1164" s="817"/>
      <c r="E1164" s="817"/>
      <c r="F1164" s="817"/>
    </row>
    <row r="1165" spans="3:6">
      <c r="C1165" s="817"/>
      <c r="D1165" s="817"/>
      <c r="E1165" s="817"/>
      <c r="F1165" s="817"/>
    </row>
    <row r="1166" spans="3:6">
      <c r="C1166" s="817"/>
      <c r="D1166" s="817"/>
      <c r="E1166" s="817"/>
      <c r="F1166" s="817"/>
    </row>
    <row r="1167" spans="3:6">
      <c r="C1167" s="817"/>
      <c r="D1167" s="817"/>
      <c r="E1167" s="817"/>
      <c r="F1167" s="817"/>
    </row>
    <row r="1168" spans="3:6">
      <c r="C1168" s="817"/>
      <c r="D1168" s="817"/>
      <c r="E1168" s="817"/>
      <c r="F1168" s="817"/>
    </row>
    <row r="1169" spans="3:6">
      <c r="C1169" s="817"/>
      <c r="D1169" s="817"/>
      <c r="E1169" s="817"/>
      <c r="F1169" s="817"/>
    </row>
    <row r="1170" spans="3:6">
      <c r="C1170" s="817"/>
      <c r="D1170" s="817"/>
      <c r="E1170" s="817"/>
      <c r="F1170" s="817"/>
    </row>
    <row r="1171" spans="3:6">
      <c r="C1171" s="817"/>
      <c r="D1171" s="817"/>
      <c r="E1171" s="817"/>
      <c r="F1171" s="817"/>
    </row>
    <row r="1172" spans="3:6">
      <c r="C1172" s="817"/>
      <c r="D1172" s="817"/>
      <c r="E1172" s="817"/>
      <c r="F1172" s="817"/>
    </row>
    <row r="1173" spans="3:6">
      <c r="C1173" s="817"/>
      <c r="D1173" s="817"/>
      <c r="E1173" s="817"/>
      <c r="F1173" s="817"/>
    </row>
    <row r="1174" spans="3:6">
      <c r="C1174" s="817"/>
      <c r="D1174" s="817"/>
      <c r="E1174" s="817"/>
      <c r="F1174" s="817"/>
    </row>
    <row r="1175" spans="3:6">
      <c r="C1175" s="817"/>
      <c r="D1175" s="817"/>
      <c r="E1175" s="817"/>
      <c r="F1175" s="817"/>
    </row>
    <row r="1176" spans="3:6">
      <c r="C1176" s="817"/>
      <c r="D1176" s="817"/>
      <c r="E1176" s="817"/>
      <c r="F1176" s="817"/>
    </row>
    <row r="1177" spans="3:6">
      <c r="C1177" s="817"/>
      <c r="D1177" s="817"/>
      <c r="E1177" s="817"/>
      <c r="F1177" s="817"/>
    </row>
    <row r="1178" spans="3:6">
      <c r="C1178" s="817"/>
      <c r="D1178" s="817"/>
      <c r="E1178" s="817"/>
      <c r="F1178" s="817"/>
    </row>
    <row r="1179" spans="3:6">
      <c r="C1179" s="817"/>
      <c r="D1179" s="817"/>
      <c r="E1179" s="817"/>
      <c r="F1179" s="817"/>
    </row>
    <row r="1180" spans="3:6">
      <c r="C1180" s="817"/>
      <c r="D1180" s="817"/>
      <c r="E1180" s="817"/>
      <c r="F1180" s="817"/>
    </row>
    <row r="1181" spans="3:6">
      <c r="C1181" s="817"/>
      <c r="D1181" s="817"/>
      <c r="E1181" s="817"/>
      <c r="F1181" s="817"/>
    </row>
    <row r="1182" spans="3:6">
      <c r="C1182" s="817"/>
      <c r="D1182" s="817"/>
      <c r="E1182" s="817"/>
      <c r="F1182" s="817"/>
    </row>
    <row r="1183" spans="3:6">
      <c r="C1183" s="817"/>
      <c r="D1183" s="817"/>
      <c r="E1183" s="817"/>
      <c r="F1183" s="817"/>
    </row>
    <row r="1184" spans="3:6">
      <c r="C1184" s="817"/>
      <c r="D1184" s="817"/>
      <c r="E1184" s="817"/>
      <c r="F1184" s="817"/>
    </row>
    <row r="1185" spans="3:6">
      <c r="C1185" s="817"/>
      <c r="D1185" s="817"/>
      <c r="E1185" s="817"/>
      <c r="F1185" s="817"/>
    </row>
    <row r="1186" spans="3:6">
      <c r="C1186" s="817"/>
      <c r="D1186" s="817"/>
      <c r="E1186" s="817"/>
      <c r="F1186" s="817"/>
    </row>
    <row r="1187" spans="3:6">
      <c r="C1187" s="817"/>
      <c r="D1187" s="817"/>
      <c r="E1187" s="817"/>
      <c r="F1187" s="817"/>
    </row>
    <row r="1188" spans="3:6">
      <c r="C1188" s="817"/>
      <c r="D1188" s="817"/>
      <c r="E1188" s="817"/>
      <c r="F1188" s="817"/>
    </row>
    <row r="1189" spans="3:6">
      <c r="C1189" s="817"/>
      <c r="D1189" s="817"/>
      <c r="E1189" s="817"/>
      <c r="F1189" s="817"/>
    </row>
    <row r="1190" spans="3:6">
      <c r="C1190" s="817"/>
      <c r="D1190" s="817"/>
      <c r="E1190" s="817"/>
      <c r="F1190" s="817"/>
    </row>
    <row r="1191" spans="3:6">
      <c r="C1191" s="817"/>
      <c r="D1191" s="817"/>
      <c r="E1191" s="817"/>
      <c r="F1191" s="817"/>
    </row>
    <row r="1192" spans="3:6">
      <c r="C1192" s="817"/>
      <c r="D1192" s="817"/>
      <c r="E1192" s="817"/>
      <c r="F1192" s="817"/>
    </row>
    <row r="1193" spans="3:6">
      <c r="C1193" s="817"/>
      <c r="D1193" s="817"/>
      <c r="E1193" s="817"/>
      <c r="F1193" s="817"/>
    </row>
    <row r="1194" spans="3:6">
      <c r="C1194" s="817"/>
      <c r="D1194" s="817"/>
      <c r="E1194" s="817"/>
      <c r="F1194" s="817"/>
    </row>
    <row r="1195" spans="3:6">
      <c r="C1195" s="817"/>
      <c r="D1195" s="817"/>
      <c r="E1195" s="817"/>
      <c r="F1195" s="817"/>
    </row>
    <row r="1196" spans="3:6">
      <c r="C1196" s="817"/>
      <c r="D1196" s="817"/>
      <c r="E1196" s="817"/>
      <c r="F1196" s="817"/>
    </row>
    <row r="1197" spans="3:6">
      <c r="C1197" s="817"/>
      <c r="D1197" s="817"/>
      <c r="E1197" s="817"/>
      <c r="F1197" s="817"/>
    </row>
    <row r="1198" spans="3:6">
      <c r="C1198" s="817"/>
      <c r="D1198" s="817"/>
      <c r="E1198" s="817"/>
      <c r="F1198" s="817"/>
    </row>
    <row r="1199" spans="3:6">
      <c r="C1199" s="817"/>
      <c r="D1199" s="817"/>
      <c r="E1199" s="817"/>
      <c r="F1199" s="817"/>
    </row>
    <row r="1200" spans="3:6">
      <c r="C1200" s="817"/>
      <c r="D1200" s="817"/>
      <c r="E1200" s="817"/>
      <c r="F1200" s="817"/>
    </row>
    <row r="1201" spans="3:6">
      <c r="C1201" s="817"/>
      <c r="D1201" s="817"/>
      <c r="E1201" s="817"/>
      <c r="F1201" s="817"/>
    </row>
    <row r="1202" spans="3:6">
      <c r="C1202" s="817"/>
      <c r="D1202" s="817"/>
      <c r="E1202" s="817"/>
      <c r="F1202" s="817"/>
    </row>
    <row r="1203" spans="3:6">
      <c r="C1203" s="817"/>
      <c r="D1203" s="817"/>
      <c r="E1203" s="817"/>
      <c r="F1203" s="817"/>
    </row>
    <row r="1204" spans="3:6">
      <c r="C1204" s="817"/>
      <c r="D1204" s="817"/>
      <c r="E1204" s="817"/>
      <c r="F1204" s="817"/>
    </row>
    <row r="1205" spans="3:6">
      <c r="C1205" s="817"/>
      <c r="D1205" s="817"/>
      <c r="E1205" s="817"/>
      <c r="F1205" s="817"/>
    </row>
    <row r="1206" spans="3:6">
      <c r="C1206" s="817"/>
      <c r="D1206" s="817"/>
      <c r="E1206" s="817"/>
      <c r="F1206" s="817"/>
    </row>
    <row r="1207" spans="3:6">
      <c r="C1207" s="817"/>
      <c r="D1207" s="817"/>
      <c r="E1207" s="817"/>
      <c r="F1207" s="817"/>
    </row>
    <row r="1208" spans="3:6">
      <c r="C1208" s="817"/>
      <c r="D1208" s="817"/>
      <c r="E1208" s="817"/>
      <c r="F1208" s="817"/>
    </row>
    <row r="1209" spans="3:6">
      <c r="C1209" s="817"/>
      <c r="D1209" s="817"/>
      <c r="E1209" s="817"/>
      <c r="F1209" s="817"/>
    </row>
    <row r="1210" spans="3:6">
      <c r="C1210" s="817"/>
      <c r="D1210" s="817"/>
      <c r="E1210" s="817"/>
      <c r="F1210" s="817"/>
    </row>
    <row r="1211" spans="3:6">
      <c r="C1211" s="817"/>
      <c r="D1211" s="817"/>
      <c r="E1211" s="817"/>
      <c r="F1211" s="817"/>
    </row>
    <row r="1212" spans="3:6">
      <c r="C1212" s="817"/>
      <c r="D1212" s="817"/>
      <c r="E1212" s="817"/>
      <c r="F1212" s="817"/>
    </row>
    <row r="1213" spans="3:6">
      <c r="C1213" s="817"/>
      <c r="D1213" s="817"/>
      <c r="E1213" s="817"/>
      <c r="F1213" s="817"/>
    </row>
    <row r="1214" spans="3:6">
      <c r="C1214" s="817"/>
      <c r="D1214" s="817"/>
      <c r="E1214" s="817"/>
      <c r="F1214" s="817"/>
    </row>
    <row r="1215" spans="3:6">
      <c r="C1215" s="817"/>
      <c r="D1215" s="817"/>
      <c r="E1215" s="817"/>
      <c r="F1215" s="817"/>
    </row>
    <row r="1216" spans="3:6">
      <c r="C1216" s="817"/>
      <c r="D1216" s="817"/>
      <c r="E1216" s="817"/>
      <c r="F1216" s="817"/>
    </row>
    <row r="1217" spans="3:6">
      <c r="C1217" s="817"/>
      <c r="D1217" s="817"/>
      <c r="E1217" s="817"/>
      <c r="F1217" s="817"/>
    </row>
    <row r="1218" spans="3:6">
      <c r="C1218" s="817"/>
      <c r="D1218" s="817"/>
      <c r="E1218" s="817"/>
      <c r="F1218" s="817"/>
    </row>
    <row r="1219" spans="3:6">
      <c r="C1219" s="817"/>
      <c r="D1219" s="817"/>
      <c r="E1219" s="817"/>
      <c r="F1219" s="817"/>
    </row>
    <row r="1220" spans="3:6">
      <c r="C1220" s="817"/>
      <c r="D1220" s="817"/>
      <c r="E1220" s="817"/>
      <c r="F1220" s="817"/>
    </row>
    <row r="1221" spans="3:6">
      <c r="C1221" s="817"/>
      <c r="D1221" s="817"/>
      <c r="E1221" s="817"/>
      <c r="F1221" s="817"/>
    </row>
    <row r="1222" spans="3:6">
      <c r="C1222" s="817"/>
      <c r="D1222" s="817"/>
      <c r="E1222" s="817"/>
      <c r="F1222" s="817"/>
    </row>
    <row r="1223" spans="3:6">
      <c r="C1223" s="817"/>
      <c r="D1223" s="817"/>
      <c r="E1223" s="817"/>
      <c r="F1223" s="817"/>
    </row>
    <row r="1224" spans="3:6">
      <c r="C1224" s="817"/>
      <c r="D1224" s="817"/>
      <c r="E1224" s="817"/>
      <c r="F1224" s="817"/>
    </row>
    <row r="1225" spans="3:6">
      <c r="C1225" s="817"/>
      <c r="D1225" s="817"/>
      <c r="E1225" s="817"/>
      <c r="F1225" s="817"/>
    </row>
    <row r="1226" spans="3:6">
      <c r="C1226" s="817"/>
      <c r="D1226" s="817"/>
      <c r="E1226" s="817"/>
      <c r="F1226" s="817"/>
    </row>
    <row r="1227" spans="3:6">
      <c r="C1227" s="817"/>
      <c r="D1227" s="817"/>
      <c r="E1227" s="817"/>
      <c r="F1227" s="817"/>
    </row>
    <row r="1228" spans="3:6">
      <c r="C1228" s="817"/>
      <c r="D1228" s="817"/>
      <c r="E1228" s="817"/>
      <c r="F1228" s="817"/>
    </row>
    <row r="1229" spans="3:6">
      <c r="C1229" s="817"/>
      <c r="D1229" s="817"/>
      <c r="E1229" s="817"/>
      <c r="F1229" s="817"/>
    </row>
    <row r="1230" spans="3:6">
      <c r="C1230" s="817"/>
      <c r="D1230" s="817"/>
      <c r="E1230" s="817"/>
      <c r="F1230" s="817"/>
    </row>
    <row r="1231" spans="3:6">
      <c r="C1231" s="817"/>
      <c r="D1231" s="817"/>
      <c r="E1231" s="817"/>
      <c r="F1231" s="817"/>
    </row>
    <row r="1232" spans="3:6">
      <c r="C1232" s="817"/>
      <c r="D1232" s="817"/>
      <c r="E1232" s="817"/>
      <c r="F1232" s="817"/>
    </row>
    <row r="1233" spans="3:6">
      <c r="C1233" s="817"/>
      <c r="D1233" s="817"/>
      <c r="E1233" s="817"/>
      <c r="F1233" s="817"/>
    </row>
    <row r="1234" spans="3:6">
      <c r="C1234" s="817"/>
      <c r="D1234" s="817"/>
      <c r="E1234" s="817"/>
      <c r="F1234" s="817"/>
    </row>
    <row r="1235" spans="3:6">
      <c r="C1235" s="817"/>
      <c r="D1235" s="817"/>
      <c r="E1235" s="817"/>
      <c r="F1235" s="817"/>
    </row>
    <row r="1236" spans="3:6">
      <c r="C1236" s="817"/>
      <c r="D1236" s="817"/>
      <c r="E1236" s="817"/>
      <c r="F1236" s="817"/>
    </row>
    <row r="1237" spans="3:6">
      <c r="C1237" s="817"/>
      <c r="D1237" s="817"/>
      <c r="E1237" s="817"/>
      <c r="F1237" s="817"/>
    </row>
    <row r="1238" spans="3:6">
      <c r="C1238" s="817"/>
      <c r="D1238" s="817"/>
      <c r="E1238" s="817"/>
      <c r="F1238" s="817"/>
    </row>
    <row r="1239" spans="3:6">
      <c r="C1239" s="817"/>
      <c r="D1239" s="817"/>
      <c r="E1239" s="817"/>
      <c r="F1239" s="817"/>
    </row>
    <row r="1240" spans="3:6">
      <c r="C1240" s="817"/>
      <c r="D1240" s="817"/>
      <c r="E1240" s="817"/>
      <c r="F1240" s="817"/>
    </row>
    <row r="1241" spans="3:6">
      <c r="C1241" s="817"/>
      <c r="D1241" s="817"/>
      <c r="E1241" s="817"/>
      <c r="F1241" s="817"/>
    </row>
    <row r="1242" spans="3:6">
      <c r="C1242" s="817"/>
      <c r="D1242" s="817"/>
      <c r="E1242" s="817"/>
      <c r="F1242" s="817"/>
    </row>
    <row r="1243" spans="3:6">
      <c r="C1243" s="817"/>
      <c r="D1243" s="817"/>
      <c r="E1243" s="817"/>
      <c r="F1243" s="817"/>
    </row>
    <row r="1244" spans="3:6">
      <c r="C1244" s="817"/>
      <c r="D1244" s="817"/>
      <c r="E1244" s="817"/>
      <c r="F1244" s="817"/>
    </row>
    <row r="1245" spans="3:6">
      <c r="C1245" s="817"/>
      <c r="D1245" s="817"/>
      <c r="E1245" s="817"/>
      <c r="F1245" s="817"/>
    </row>
    <row r="1246" spans="3:6">
      <c r="C1246" s="817"/>
      <c r="D1246" s="817"/>
      <c r="E1246" s="817"/>
      <c r="F1246" s="817"/>
    </row>
    <row r="1247" spans="3:6">
      <c r="C1247" s="817"/>
      <c r="D1247" s="817"/>
      <c r="E1247" s="817"/>
      <c r="F1247" s="817"/>
    </row>
    <row r="1248" spans="3:6">
      <c r="C1248" s="817"/>
      <c r="D1248" s="817"/>
      <c r="E1248" s="817"/>
      <c r="F1248" s="817"/>
    </row>
    <row r="1249" spans="3:6">
      <c r="C1249" s="817"/>
      <c r="D1249" s="817"/>
      <c r="E1249" s="817"/>
      <c r="F1249" s="817"/>
    </row>
    <row r="1250" spans="3:6">
      <c r="C1250" s="817"/>
      <c r="D1250" s="817"/>
      <c r="E1250" s="817"/>
      <c r="F1250" s="817"/>
    </row>
    <row r="1251" spans="3:6">
      <c r="C1251" s="817"/>
      <c r="D1251" s="817"/>
      <c r="E1251" s="817"/>
      <c r="F1251" s="817"/>
    </row>
    <row r="1252" spans="3:6">
      <c r="C1252" s="817"/>
      <c r="D1252" s="817"/>
      <c r="E1252" s="817"/>
      <c r="F1252" s="817"/>
    </row>
    <row r="1253" spans="3:6">
      <c r="C1253" s="817"/>
      <c r="D1253" s="817"/>
      <c r="E1253" s="817"/>
      <c r="F1253" s="817"/>
    </row>
    <row r="1254" spans="3:6">
      <c r="C1254" s="817"/>
      <c r="D1254" s="817"/>
      <c r="E1254" s="817"/>
      <c r="F1254" s="817"/>
    </row>
    <row r="1255" spans="3:6">
      <c r="C1255" s="817"/>
      <c r="D1255" s="817"/>
      <c r="E1255" s="817"/>
      <c r="F1255" s="817"/>
    </row>
    <row r="1256" spans="3:6">
      <c r="C1256" s="817"/>
      <c r="D1256" s="817"/>
      <c r="E1256" s="817"/>
      <c r="F1256" s="817"/>
    </row>
    <row r="1257" spans="3:6">
      <c r="C1257" s="817"/>
      <c r="D1257" s="817"/>
      <c r="E1257" s="817"/>
      <c r="F1257" s="817"/>
    </row>
    <row r="1258" spans="3:6">
      <c r="C1258" s="817"/>
      <c r="D1258" s="817"/>
      <c r="E1258" s="817"/>
      <c r="F1258" s="817"/>
    </row>
    <row r="1259" spans="3:6">
      <c r="C1259" s="817"/>
      <c r="D1259" s="817"/>
      <c r="E1259" s="817"/>
      <c r="F1259" s="817"/>
    </row>
    <row r="1260" spans="3:6">
      <c r="C1260" s="817"/>
      <c r="D1260" s="817"/>
      <c r="E1260" s="817"/>
      <c r="F1260" s="817"/>
    </row>
    <row r="1261" spans="3:6">
      <c r="C1261" s="817"/>
      <c r="D1261" s="817"/>
      <c r="E1261" s="817"/>
      <c r="F1261" s="817"/>
    </row>
    <row r="1262" spans="3:6">
      <c r="C1262" s="817"/>
      <c r="D1262" s="817"/>
      <c r="E1262" s="817"/>
      <c r="F1262" s="817"/>
    </row>
    <row r="1263" spans="3:6">
      <c r="C1263" s="817"/>
      <c r="D1263" s="817"/>
      <c r="E1263" s="817"/>
      <c r="F1263" s="817"/>
    </row>
    <row r="1264" spans="3:6">
      <c r="C1264" s="817"/>
      <c r="D1264" s="817"/>
      <c r="E1264" s="817"/>
      <c r="F1264" s="817"/>
    </row>
    <row r="1265" spans="3:6">
      <c r="C1265" s="817"/>
      <c r="D1265" s="817"/>
      <c r="E1265" s="817"/>
      <c r="F1265" s="817"/>
    </row>
    <row r="1266" spans="3:6">
      <c r="C1266" s="817"/>
      <c r="D1266" s="817"/>
      <c r="E1266" s="817"/>
      <c r="F1266" s="817"/>
    </row>
    <row r="1267" spans="3:6">
      <c r="C1267" s="817"/>
      <c r="D1267" s="817"/>
      <c r="E1267" s="817"/>
      <c r="F1267" s="817"/>
    </row>
    <row r="1268" spans="3:6">
      <c r="C1268" s="817"/>
      <c r="D1268" s="817"/>
      <c r="E1268" s="817"/>
      <c r="F1268" s="817"/>
    </row>
    <row r="1269" spans="3:6">
      <c r="C1269" s="817"/>
      <c r="D1269" s="817"/>
      <c r="E1269" s="817"/>
      <c r="F1269" s="817"/>
    </row>
    <row r="1270" spans="3:6">
      <c r="C1270" s="817"/>
      <c r="D1270" s="817"/>
      <c r="E1270" s="817"/>
      <c r="F1270" s="817"/>
    </row>
    <row r="1271" spans="3:6">
      <c r="C1271" s="817"/>
      <c r="D1271" s="817"/>
      <c r="E1271" s="817"/>
      <c r="F1271" s="817"/>
    </row>
    <row r="1272" spans="3:6">
      <c r="C1272" s="817"/>
      <c r="D1272" s="817"/>
      <c r="E1272" s="817"/>
      <c r="F1272" s="817"/>
    </row>
    <row r="1273" spans="3:6">
      <c r="C1273" s="817"/>
      <c r="D1273" s="817"/>
      <c r="E1273" s="817"/>
      <c r="F1273" s="817"/>
    </row>
    <row r="1274" spans="3:6">
      <c r="C1274" s="817"/>
      <c r="D1274" s="817"/>
      <c r="E1274" s="817"/>
      <c r="F1274" s="817"/>
    </row>
    <row r="1275" spans="3:6">
      <c r="C1275" s="817"/>
      <c r="D1275" s="817"/>
      <c r="E1275" s="817"/>
      <c r="F1275" s="817"/>
    </row>
    <row r="1276" spans="3:6">
      <c r="C1276" s="817"/>
      <c r="D1276" s="817"/>
      <c r="E1276" s="817"/>
      <c r="F1276" s="817"/>
    </row>
    <row r="1277" spans="3:6">
      <c r="C1277" s="817"/>
      <c r="D1277" s="817"/>
      <c r="E1277" s="817"/>
      <c r="F1277" s="817"/>
    </row>
    <row r="1278" spans="3:6">
      <c r="C1278" s="817"/>
      <c r="D1278" s="817"/>
      <c r="E1278" s="817"/>
      <c r="F1278" s="817"/>
    </row>
    <row r="1279" spans="3:6">
      <c r="C1279" s="817"/>
      <c r="D1279" s="817"/>
      <c r="E1279" s="817"/>
      <c r="F1279" s="817"/>
    </row>
    <row r="1280" spans="3:6">
      <c r="C1280" s="817"/>
      <c r="D1280" s="817"/>
      <c r="E1280" s="817"/>
      <c r="F1280" s="817"/>
    </row>
    <row r="1281" spans="3:6">
      <c r="C1281" s="817"/>
      <c r="D1281" s="817"/>
      <c r="E1281" s="817"/>
      <c r="F1281" s="817"/>
    </row>
    <row r="1282" spans="3:6">
      <c r="C1282" s="817"/>
      <c r="D1282" s="817"/>
      <c r="E1282" s="817"/>
      <c r="F1282" s="817"/>
    </row>
    <row r="1283" spans="3:6">
      <c r="C1283" s="817"/>
      <c r="D1283" s="817"/>
      <c r="E1283" s="817"/>
      <c r="F1283" s="817"/>
    </row>
    <row r="1284" spans="3:6">
      <c r="C1284" s="817"/>
      <c r="D1284" s="817"/>
      <c r="E1284" s="817"/>
      <c r="F1284" s="817"/>
    </row>
    <row r="1285" spans="3:6">
      <c r="C1285" s="817"/>
      <c r="D1285" s="817"/>
      <c r="E1285" s="817"/>
      <c r="F1285" s="817"/>
    </row>
    <row r="1286" spans="3:6">
      <c r="C1286" s="817"/>
      <c r="D1286" s="817"/>
      <c r="E1286" s="817"/>
      <c r="F1286" s="817"/>
    </row>
    <row r="1287" spans="3:6">
      <c r="C1287" s="817"/>
      <c r="D1287" s="817"/>
      <c r="E1287" s="817"/>
      <c r="F1287" s="817"/>
    </row>
    <row r="1288" spans="3:6">
      <c r="C1288" s="817"/>
      <c r="D1288" s="817"/>
      <c r="E1288" s="817"/>
      <c r="F1288" s="817"/>
    </row>
    <row r="1289" spans="3:6">
      <c r="C1289" s="817"/>
      <c r="D1289" s="817"/>
      <c r="E1289" s="817"/>
      <c r="F1289" s="817"/>
    </row>
    <row r="1290" spans="3:6">
      <c r="C1290" s="817"/>
      <c r="D1290" s="817"/>
      <c r="E1290" s="817"/>
      <c r="F1290" s="817"/>
    </row>
    <row r="1291" spans="3:6">
      <c r="C1291" s="817"/>
      <c r="D1291" s="817"/>
      <c r="E1291" s="817"/>
      <c r="F1291" s="817"/>
    </row>
    <row r="1292" spans="3:6">
      <c r="C1292" s="817"/>
      <c r="D1292" s="817"/>
      <c r="E1292" s="817"/>
      <c r="F1292" s="817"/>
    </row>
    <row r="1293" spans="3:6">
      <c r="C1293" s="817"/>
      <c r="D1293" s="817"/>
      <c r="E1293" s="817"/>
      <c r="F1293" s="817"/>
    </row>
    <row r="1294" spans="3:6">
      <c r="C1294" s="817"/>
      <c r="D1294" s="817"/>
      <c r="E1294" s="817"/>
      <c r="F1294" s="817"/>
    </row>
    <row r="1295" spans="3:6">
      <c r="C1295" s="817"/>
      <c r="D1295" s="817"/>
      <c r="E1295" s="817"/>
      <c r="F1295" s="817"/>
    </row>
    <row r="1296" spans="3:6">
      <c r="C1296" s="817"/>
      <c r="D1296" s="817"/>
      <c r="E1296" s="817"/>
      <c r="F1296" s="817"/>
    </row>
    <row r="1297" spans="3:6">
      <c r="C1297" s="817"/>
      <c r="D1297" s="817"/>
      <c r="E1297" s="817"/>
      <c r="F1297" s="817"/>
    </row>
    <row r="1298" spans="3:6">
      <c r="C1298" s="817"/>
      <c r="D1298" s="817"/>
      <c r="E1298" s="817"/>
      <c r="F1298" s="817"/>
    </row>
    <row r="1299" spans="3:6">
      <c r="C1299" s="817"/>
      <c r="D1299" s="817"/>
      <c r="E1299" s="817"/>
      <c r="F1299" s="817"/>
    </row>
    <row r="1300" spans="3:6">
      <c r="C1300" s="817"/>
      <c r="D1300" s="817"/>
      <c r="E1300" s="817"/>
      <c r="F1300" s="817"/>
    </row>
    <row r="1301" spans="3:6">
      <c r="C1301" s="817"/>
      <c r="D1301" s="817"/>
      <c r="E1301" s="817"/>
      <c r="F1301" s="817"/>
    </row>
    <row r="1302" spans="3:6">
      <c r="C1302" s="817"/>
      <c r="D1302" s="817"/>
      <c r="E1302" s="817"/>
      <c r="F1302" s="817"/>
    </row>
    <row r="1303" spans="3:6">
      <c r="C1303" s="817"/>
      <c r="D1303" s="817"/>
      <c r="E1303" s="817"/>
      <c r="F1303" s="817"/>
    </row>
    <row r="1304" spans="3:6">
      <c r="C1304" s="817"/>
      <c r="D1304" s="817"/>
      <c r="E1304" s="817"/>
      <c r="F1304" s="817"/>
    </row>
    <row r="1305" spans="3:6">
      <c r="C1305" s="817"/>
      <c r="D1305" s="817"/>
      <c r="E1305" s="817"/>
      <c r="F1305" s="817"/>
    </row>
    <row r="1306" spans="3:6">
      <c r="C1306" s="817"/>
      <c r="D1306" s="817"/>
      <c r="E1306" s="817"/>
      <c r="F1306" s="817"/>
    </row>
    <row r="1307" spans="3:6">
      <c r="C1307" s="817"/>
      <c r="D1307" s="817"/>
      <c r="E1307" s="817"/>
      <c r="F1307" s="817"/>
    </row>
    <row r="1308" spans="3:6">
      <c r="C1308" s="817"/>
      <c r="D1308" s="817"/>
      <c r="E1308" s="817"/>
      <c r="F1308" s="817"/>
    </row>
    <row r="1309" spans="3:6">
      <c r="C1309" s="817"/>
      <c r="D1309" s="817"/>
      <c r="E1309" s="817"/>
      <c r="F1309" s="817"/>
    </row>
    <row r="1310" spans="3:6">
      <c r="C1310" s="817"/>
      <c r="D1310" s="817"/>
      <c r="E1310" s="817"/>
      <c r="F1310" s="817"/>
    </row>
    <row r="1311" spans="3:6">
      <c r="C1311" s="817"/>
      <c r="D1311" s="817"/>
      <c r="E1311" s="817"/>
      <c r="F1311" s="817"/>
    </row>
    <row r="1312" spans="3:6">
      <c r="C1312" s="817"/>
      <c r="D1312" s="817"/>
      <c r="E1312" s="817"/>
      <c r="F1312" s="817"/>
    </row>
    <row r="1313" spans="3:6">
      <c r="C1313" s="817"/>
      <c r="D1313" s="817"/>
      <c r="E1313" s="817"/>
      <c r="F1313" s="817"/>
    </row>
    <row r="1314" spans="3:6">
      <c r="C1314" s="817"/>
      <c r="D1314" s="817"/>
      <c r="E1314" s="817"/>
      <c r="F1314" s="817"/>
    </row>
    <row r="1315" spans="3:6">
      <c r="C1315" s="817"/>
      <c r="D1315" s="817"/>
      <c r="E1315" s="817"/>
      <c r="F1315" s="817"/>
    </row>
    <row r="1316" spans="3:6">
      <c r="C1316" s="817"/>
      <c r="D1316" s="817"/>
      <c r="E1316" s="817"/>
      <c r="F1316" s="817"/>
    </row>
    <row r="1317" spans="3:6">
      <c r="C1317" s="817"/>
      <c r="D1317" s="817"/>
      <c r="E1317" s="817"/>
      <c r="F1317" s="817"/>
    </row>
    <row r="1318" spans="3:6">
      <c r="C1318" s="817"/>
      <c r="D1318" s="817"/>
      <c r="E1318" s="817"/>
      <c r="F1318" s="817"/>
    </row>
    <row r="1319" spans="3:6">
      <c r="C1319" s="817"/>
      <c r="D1319" s="817"/>
      <c r="E1319" s="817"/>
      <c r="F1319" s="817"/>
    </row>
    <row r="1320" spans="3:6">
      <c r="C1320" s="817"/>
      <c r="D1320" s="817"/>
      <c r="E1320" s="817"/>
      <c r="F1320" s="817"/>
    </row>
    <row r="1321" spans="3:6">
      <c r="C1321" s="817"/>
      <c r="D1321" s="817"/>
      <c r="E1321" s="817"/>
      <c r="F1321" s="817"/>
    </row>
    <row r="1322" spans="3:6">
      <c r="C1322" s="817"/>
      <c r="D1322" s="817"/>
      <c r="E1322" s="817"/>
      <c r="F1322" s="817"/>
    </row>
    <row r="1323" spans="3:6">
      <c r="C1323" s="817"/>
      <c r="D1323" s="817"/>
      <c r="E1323" s="817"/>
      <c r="F1323" s="817"/>
    </row>
    <row r="1324" spans="3:6">
      <c r="C1324" s="817"/>
      <c r="D1324" s="817"/>
      <c r="E1324" s="817"/>
      <c r="F1324" s="817"/>
    </row>
    <row r="1325" spans="3:6">
      <c r="C1325" s="817"/>
      <c r="D1325" s="817"/>
      <c r="E1325" s="817"/>
      <c r="F1325" s="817"/>
    </row>
    <row r="1326" spans="3:6">
      <c r="C1326" s="817"/>
      <c r="D1326" s="817"/>
      <c r="E1326" s="817"/>
      <c r="F1326" s="817"/>
    </row>
    <row r="1327" spans="3:6">
      <c r="C1327" s="817"/>
      <c r="D1327" s="817"/>
      <c r="E1327" s="817"/>
      <c r="F1327" s="817"/>
    </row>
    <row r="1328" spans="3:6">
      <c r="C1328" s="817"/>
      <c r="D1328" s="817"/>
      <c r="E1328" s="817"/>
      <c r="F1328" s="817"/>
    </row>
    <row r="1329" spans="3:6">
      <c r="C1329" s="817"/>
      <c r="D1329" s="817"/>
      <c r="E1329" s="817"/>
      <c r="F1329" s="817"/>
    </row>
    <row r="1330" spans="3:6">
      <c r="C1330" s="817"/>
      <c r="D1330" s="817"/>
      <c r="E1330" s="817"/>
      <c r="F1330" s="817"/>
    </row>
    <row r="1331" spans="3:6">
      <c r="C1331" s="817"/>
      <c r="D1331" s="817"/>
      <c r="E1331" s="817"/>
      <c r="F1331" s="817"/>
    </row>
    <row r="1332" spans="3:6">
      <c r="C1332" s="817"/>
      <c r="D1332" s="817"/>
      <c r="E1332" s="817"/>
      <c r="F1332" s="817"/>
    </row>
    <row r="1333" spans="3:6">
      <c r="C1333" s="817"/>
      <c r="D1333" s="817"/>
      <c r="E1333" s="817"/>
      <c r="F1333" s="817"/>
    </row>
    <row r="1334" spans="3:6">
      <c r="C1334" s="817"/>
      <c r="D1334" s="817"/>
      <c r="E1334" s="817"/>
      <c r="F1334" s="817"/>
    </row>
    <row r="1335" spans="3:6">
      <c r="C1335" s="817"/>
      <c r="D1335" s="817"/>
      <c r="E1335" s="817"/>
      <c r="F1335" s="817"/>
    </row>
    <row r="1336" spans="3:6">
      <c r="C1336" s="817"/>
      <c r="D1336" s="817"/>
      <c r="E1336" s="817"/>
      <c r="F1336" s="817"/>
    </row>
    <row r="1337" spans="3:6">
      <c r="C1337" s="817"/>
      <c r="D1337" s="817"/>
      <c r="E1337" s="817"/>
      <c r="F1337" s="817"/>
    </row>
    <row r="1338" spans="3:6">
      <c r="C1338" s="817"/>
      <c r="D1338" s="817"/>
      <c r="E1338" s="817"/>
      <c r="F1338" s="817"/>
    </row>
    <row r="1339" spans="3:6">
      <c r="C1339" s="817"/>
      <c r="D1339" s="817"/>
      <c r="E1339" s="817"/>
      <c r="F1339" s="817"/>
    </row>
    <row r="1340" spans="3:6">
      <c r="C1340" s="817"/>
      <c r="D1340" s="817"/>
      <c r="E1340" s="817"/>
      <c r="F1340" s="817"/>
    </row>
    <row r="1341" spans="3:6">
      <c r="C1341" s="817"/>
      <c r="D1341" s="817"/>
      <c r="E1341" s="817"/>
      <c r="F1341" s="817"/>
    </row>
    <row r="1342" spans="3:6">
      <c r="C1342" s="817"/>
      <c r="D1342" s="817"/>
      <c r="E1342" s="817"/>
      <c r="F1342" s="817"/>
    </row>
    <row r="1343" spans="3:6">
      <c r="C1343" s="817"/>
      <c r="D1343" s="817"/>
      <c r="E1343" s="817"/>
      <c r="F1343" s="817"/>
    </row>
    <row r="1344" spans="3:6">
      <c r="C1344" s="817"/>
      <c r="D1344" s="817"/>
      <c r="E1344" s="817"/>
      <c r="F1344" s="817"/>
    </row>
    <row r="1345" spans="3:6">
      <c r="C1345" s="817"/>
      <c r="D1345" s="817"/>
      <c r="E1345" s="817"/>
      <c r="F1345" s="817"/>
    </row>
    <row r="1346" spans="3:6">
      <c r="C1346" s="817"/>
      <c r="D1346" s="817"/>
      <c r="E1346" s="817"/>
      <c r="F1346" s="817"/>
    </row>
    <row r="1347" spans="3:6">
      <c r="C1347" s="817"/>
      <c r="D1347" s="817"/>
      <c r="E1347" s="817"/>
      <c r="F1347" s="817"/>
    </row>
    <row r="1348" spans="3:6">
      <c r="C1348" s="817"/>
      <c r="D1348" s="817"/>
      <c r="E1348" s="817"/>
      <c r="F1348" s="817"/>
    </row>
    <row r="1349" spans="3:6">
      <c r="C1349" s="817"/>
      <c r="D1349" s="817"/>
      <c r="E1349" s="817"/>
      <c r="F1349" s="817"/>
    </row>
    <row r="1350" spans="3:6">
      <c r="C1350" s="817"/>
      <c r="D1350" s="817"/>
      <c r="E1350" s="817"/>
      <c r="F1350" s="817"/>
    </row>
    <row r="1351" spans="3:6">
      <c r="C1351" s="817"/>
      <c r="D1351" s="817"/>
      <c r="E1351" s="817"/>
      <c r="F1351" s="817"/>
    </row>
    <row r="1352" spans="3:6">
      <c r="C1352" s="817"/>
      <c r="D1352" s="817"/>
      <c r="E1352" s="817"/>
      <c r="F1352" s="817"/>
    </row>
    <row r="1353" spans="3:6">
      <c r="C1353" s="817"/>
      <c r="D1353" s="817"/>
      <c r="E1353" s="817"/>
      <c r="F1353" s="817"/>
    </row>
    <row r="1354" spans="3:6">
      <c r="C1354" s="817"/>
      <c r="D1354" s="817"/>
      <c r="E1354" s="817"/>
      <c r="F1354" s="817"/>
    </row>
    <row r="1355" spans="3:6">
      <c r="C1355" s="817"/>
      <c r="D1355" s="817"/>
      <c r="E1355" s="817"/>
      <c r="F1355" s="817"/>
    </row>
    <row r="1356" spans="3:6">
      <c r="C1356" s="817"/>
      <c r="D1356" s="817"/>
      <c r="E1356" s="817"/>
      <c r="F1356" s="817"/>
    </row>
    <row r="1357" spans="3:6">
      <c r="C1357" s="817"/>
      <c r="D1357" s="817"/>
      <c r="E1357" s="817"/>
      <c r="F1357" s="817"/>
    </row>
    <row r="1358" spans="3:6">
      <c r="C1358" s="817"/>
      <c r="D1358" s="817"/>
      <c r="E1358" s="817"/>
      <c r="F1358" s="817"/>
    </row>
    <row r="1359" spans="3:6">
      <c r="C1359" s="817"/>
      <c r="D1359" s="817"/>
      <c r="E1359" s="817"/>
      <c r="F1359" s="817"/>
    </row>
    <row r="1360" spans="3:6">
      <c r="C1360" s="817"/>
      <c r="D1360" s="817"/>
      <c r="E1360" s="817"/>
      <c r="F1360" s="817"/>
    </row>
    <row r="1361" spans="3:6">
      <c r="C1361" s="817"/>
      <c r="D1361" s="817"/>
      <c r="E1361" s="817"/>
      <c r="F1361" s="817"/>
    </row>
    <row r="1362" spans="3:6">
      <c r="C1362" s="817"/>
      <c r="D1362" s="817"/>
      <c r="E1362" s="817"/>
      <c r="F1362" s="817"/>
    </row>
    <row r="1363" spans="3:6">
      <c r="C1363" s="817"/>
      <c r="D1363" s="817"/>
      <c r="E1363" s="817"/>
      <c r="F1363" s="817"/>
    </row>
    <row r="1364" spans="3:6">
      <c r="C1364" s="817"/>
      <c r="D1364" s="817"/>
      <c r="E1364" s="817"/>
      <c r="F1364" s="817"/>
    </row>
    <row r="1365" spans="3:6">
      <c r="C1365" s="817"/>
      <c r="D1365" s="817"/>
      <c r="E1365" s="817"/>
      <c r="F1365" s="817"/>
    </row>
    <row r="1366" spans="3:6">
      <c r="C1366" s="817"/>
      <c r="D1366" s="817"/>
      <c r="E1366" s="817"/>
      <c r="F1366" s="817"/>
    </row>
    <row r="1367" spans="3:6">
      <c r="C1367" s="817"/>
      <c r="D1367" s="817"/>
      <c r="E1367" s="817"/>
      <c r="F1367" s="817"/>
    </row>
    <row r="1368" spans="3:6">
      <c r="C1368" s="817"/>
      <c r="D1368" s="817"/>
      <c r="E1368" s="817"/>
      <c r="F1368" s="817"/>
    </row>
    <row r="1369" spans="3:6">
      <c r="C1369" s="817"/>
      <c r="D1369" s="817"/>
      <c r="E1369" s="817"/>
      <c r="F1369" s="817"/>
    </row>
    <row r="1370" spans="3:6">
      <c r="C1370" s="817"/>
      <c r="D1370" s="817"/>
      <c r="E1370" s="817"/>
      <c r="F1370" s="817"/>
    </row>
    <row r="1371" spans="3:6">
      <c r="C1371" s="817"/>
      <c r="D1371" s="817"/>
      <c r="E1371" s="817"/>
      <c r="F1371" s="817"/>
    </row>
    <row r="1372" spans="3:6">
      <c r="C1372" s="817"/>
      <c r="D1372" s="817"/>
      <c r="E1372" s="817"/>
      <c r="F1372" s="817"/>
    </row>
    <row r="1373" spans="3:6">
      <c r="C1373" s="817"/>
      <c r="D1373" s="817"/>
      <c r="E1373" s="817"/>
      <c r="F1373" s="817"/>
    </row>
    <row r="1374" spans="3:6">
      <c r="C1374" s="817"/>
      <c r="D1374" s="817"/>
      <c r="E1374" s="817"/>
      <c r="F1374" s="817"/>
    </row>
    <row r="1375" spans="3:6">
      <c r="C1375" s="817"/>
      <c r="D1375" s="817"/>
      <c r="E1375" s="817"/>
      <c r="F1375" s="817"/>
    </row>
    <row r="1376" spans="3:6">
      <c r="C1376" s="817"/>
      <c r="D1376" s="817"/>
      <c r="E1376" s="817"/>
      <c r="F1376" s="817"/>
    </row>
    <row r="1377" spans="3:6">
      <c r="C1377" s="817"/>
      <c r="D1377" s="817"/>
      <c r="E1377" s="817"/>
      <c r="F1377" s="817"/>
    </row>
    <row r="1378" spans="3:6">
      <c r="C1378" s="817"/>
      <c r="D1378" s="817"/>
      <c r="E1378" s="817"/>
      <c r="F1378" s="817"/>
    </row>
    <row r="1379" spans="3:6">
      <c r="C1379" s="817"/>
      <c r="D1379" s="817"/>
      <c r="E1379" s="817"/>
      <c r="F1379" s="817"/>
    </row>
    <row r="1380" spans="3:6">
      <c r="C1380" s="817"/>
      <c r="D1380" s="817"/>
      <c r="E1380" s="817"/>
      <c r="F1380" s="817"/>
    </row>
    <row r="1381" spans="3:6">
      <c r="C1381" s="817"/>
      <c r="D1381" s="817"/>
      <c r="E1381" s="817"/>
      <c r="F1381" s="817"/>
    </row>
    <row r="1382" spans="3:6">
      <c r="C1382" s="817"/>
      <c r="D1382" s="817"/>
      <c r="E1382" s="817"/>
      <c r="F1382" s="817"/>
    </row>
    <row r="1383" spans="3:6">
      <c r="C1383" s="817"/>
      <c r="D1383" s="817"/>
      <c r="E1383" s="817"/>
      <c r="F1383" s="817"/>
    </row>
    <row r="1384" spans="3:6">
      <c r="C1384" s="817"/>
      <c r="D1384" s="817"/>
      <c r="E1384" s="817"/>
      <c r="F1384" s="817"/>
    </row>
    <row r="1385" spans="3:6">
      <c r="C1385" s="817"/>
      <c r="D1385" s="817"/>
      <c r="E1385" s="817"/>
      <c r="F1385" s="817"/>
    </row>
    <row r="1386" spans="3:6">
      <c r="C1386" s="817"/>
      <c r="D1386" s="817"/>
      <c r="E1386" s="817"/>
      <c r="F1386" s="817"/>
    </row>
    <row r="1387" spans="3:6">
      <c r="C1387" s="817"/>
      <c r="D1387" s="817"/>
      <c r="E1387" s="817"/>
      <c r="F1387" s="817"/>
    </row>
    <row r="1388" spans="3:6">
      <c r="C1388" s="817"/>
      <c r="D1388" s="817"/>
      <c r="E1388" s="817"/>
      <c r="F1388" s="817"/>
    </row>
    <row r="1389" spans="3:6">
      <c r="C1389" s="817"/>
      <c r="D1389" s="817"/>
      <c r="E1389" s="817"/>
      <c r="F1389" s="817"/>
    </row>
    <row r="1390" spans="3:6">
      <c r="C1390" s="817"/>
      <c r="D1390" s="817"/>
      <c r="E1390" s="817"/>
      <c r="F1390" s="817"/>
    </row>
    <row r="1391" spans="3:6">
      <c r="C1391" s="817"/>
      <c r="D1391" s="817"/>
      <c r="E1391" s="817"/>
      <c r="F1391" s="817"/>
    </row>
    <row r="1392" spans="3:6">
      <c r="C1392" s="817"/>
      <c r="D1392" s="817"/>
      <c r="E1392" s="817"/>
      <c r="F1392" s="817"/>
    </row>
    <row r="1393" spans="3:6">
      <c r="C1393" s="817"/>
      <c r="D1393" s="817"/>
      <c r="E1393" s="817"/>
      <c r="F1393" s="817"/>
    </row>
    <row r="1394" spans="3:6">
      <c r="C1394" s="817"/>
      <c r="D1394" s="817"/>
      <c r="E1394" s="817"/>
      <c r="F1394" s="817"/>
    </row>
    <row r="1395" spans="3:6">
      <c r="C1395" s="817"/>
      <c r="D1395" s="817"/>
      <c r="E1395" s="817"/>
      <c r="F1395" s="817"/>
    </row>
    <row r="1396" spans="3:6">
      <c r="C1396" s="817"/>
      <c r="D1396" s="817"/>
      <c r="E1396" s="817"/>
      <c r="F1396" s="817"/>
    </row>
    <row r="1397" spans="3:6">
      <c r="C1397" s="817"/>
      <c r="D1397" s="817"/>
      <c r="E1397" s="817"/>
      <c r="F1397" s="817"/>
    </row>
    <row r="1398" spans="3:6">
      <c r="C1398" s="817"/>
      <c r="D1398" s="817"/>
      <c r="E1398" s="817"/>
      <c r="F1398" s="817"/>
    </row>
    <row r="1399" spans="3:6">
      <c r="C1399" s="817"/>
      <c r="D1399" s="817"/>
      <c r="E1399" s="817"/>
      <c r="F1399" s="817"/>
    </row>
    <row r="1400" spans="3:6">
      <c r="C1400" s="817"/>
      <c r="D1400" s="817"/>
      <c r="E1400" s="817"/>
      <c r="F1400" s="817"/>
    </row>
    <row r="1401" spans="3:6">
      <c r="C1401" s="817"/>
      <c r="D1401" s="817"/>
      <c r="E1401" s="817"/>
      <c r="F1401" s="817"/>
    </row>
    <row r="1402" spans="3:6">
      <c r="C1402" s="817"/>
      <c r="D1402" s="817"/>
      <c r="E1402" s="817"/>
      <c r="F1402" s="817"/>
    </row>
    <row r="1403" spans="3:6">
      <c r="C1403" s="817"/>
      <c r="D1403" s="817"/>
      <c r="E1403" s="817"/>
      <c r="F1403" s="817"/>
    </row>
    <row r="1404" spans="3:6">
      <c r="C1404" s="817"/>
      <c r="D1404" s="817"/>
      <c r="E1404" s="817"/>
      <c r="F1404" s="817"/>
    </row>
    <row r="1405" spans="3:6">
      <c r="C1405" s="817"/>
      <c r="D1405" s="817"/>
      <c r="E1405" s="817"/>
      <c r="F1405" s="817"/>
    </row>
    <row r="1406" spans="3:6">
      <c r="C1406" s="817"/>
      <c r="D1406" s="817"/>
      <c r="E1406" s="817"/>
      <c r="F1406" s="817"/>
    </row>
    <row r="1407" spans="3:6">
      <c r="C1407" s="817"/>
      <c r="D1407" s="817"/>
      <c r="E1407" s="817"/>
      <c r="F1407" s="817"/>
    </row>
    <row r="1408" spans="3:6">
      <c r="C1408" s="817"/>
      <c r="D1408" s="817"/>
      <c r="E1408" s="817"/>
      <c r="F1408" s="817"/>
    </row>
    <row r="1409" spans="3:6">
      <c r="C1409" s="817"/>
      <c r="D1409" s="817"/>
      <c r="E1409" s="817"/>
      <c r="F1409" s="817"/>
    </row>
    <row r="1410" spans="3:6">
      <c r="C1410" s="817"/>
      <c r="D1410" s="817"/>
      <c r="E1410" s="817"/>
      <c r="F1410" s="817"/>
    </row>
    <row r="1411" spans="3:6">
      <c r="C1411" s="817"/>
      <c r="D1411" s="817"/>
      <c r="E1411" s="817"/>
      <c r="F1411" s="817"/>
    </row>
    <row r="1412" spans="3:6">
      <c r="C1412" s="817"/>
      <c r="D1412" s="817"/>
      <c r="E1412" s="817"/>
      <c r="F1412" s="817"/>
    </row>
    <row r="1413" spans="3:6">
      <c r="C1413" s="817"/>
      <c r="D1413" s="817"/>
      <c r="E1413" s="817"/>
      <c r="F1413" s="817"/>
    </row>
    <row r="1414" spans="3:6">
      <c r="C1414" s="817"/>
      <c r="D1414" s="817"/>
      <c r="E1414" s="817"/>
      <c r="F1414" s="817"/>
    </row>
    <row r="1415" spans="3:6">
      <c r="C1415" s="817"/>
      <c r="D1415" s="817"/>
      <c r="E1415" s="817"/>
      <c r="F1415" s="817"/>
    </row>
    <row r="1416" spans="3:6">
      <c r="C1416" s="817"/>
      <c r="D1416" s="817"/>
      <c r="E1416" s="817"/>
      <c r="F1416" s="817"/>
    </row>
    <row r="1417" spans="3:6">
      <c r="C1417" s="817"/>
      <c r="D1417" s="817"/>
      <c r="E1417" s="817"/>
      <c r="F1417" s="817"/>
    </row>
    <row r="1418" spans="3:6">
      <c r="C1418" s="817"/>
      <c r="D1418" s="817"/>
      <c r="E1418" s="817"/>
      <c r="F1418" s="817"/>
    </row>
    <row r="1419" spans="3:6">
      <c r="C1419" s="817"/>
      <c r="D1419" s="817"/>
      <c r="E1419" s="817"/>
      <c r="F1419" s="817"/>
    </row>
    <row r="1420" spans="3:6">
      <c r="C1420" s="817"/>
      <c r="D1420" s="817"/>
      <c r="E1420" s="817"/>
      <c r="F1420" s="817"/>
    </row>
    <row r="1421" spans="3:6">
      <c r="C1421" s="817"/>
      <c r="D1421" s="817"/>
      <c r="E1421" s="817"/>
      <c r="F1421" s="817"/>
    </row>
    <row r="1422" spans="3:6">
      <c r="C1422" s="817"/>
      <c r="D1422" s="817"/>
      <c r="E1422" s="817"/>
      <c r="F1422" s="817"/>
    </row>
    <row r="1423" spans="3:6">
      <c r="C1423" s="817"/>
      <c r="D1423" s="817"/>
      <c r="E1423" s="817"/>
      <c r="F1423" s="817"/>
    </row>
    <row r="1424" spans="3:6">
      <c r="C1424" s="817"/>
      <c r="D1424" s="817"/>
      <c r="E1424" s="817"/>
      <c r="F1424" s="817"/>
    </row>
    <row r="1425" spans="3:6">
      <c r="C1425" s="817"/>
      <c r="D1425" s="817"/>
      <c r="E1425" s="817"/>
      <c r="F1425" s="817"/>
    </row>
    <row r="1426" spans="3:6">
      <c r="C1426" s="817"/>
      <c r="D1426" s="817"/>
      <c r="E1426" s="817"/>
      <c r="F1426" s="817"/>
    </row>
    <row r="1427" spans="3:6">
      <c r="C1427" s="817"/>
      <c r="D1427" s="817"/>
      <c r="E1427" s="817"/>
      <c r="F1427" s="817"/>
    </row>
    <row r="1428" spans="3:6">
      <c r="C1428" s="817"/>
      <c r="D1428" s="817"/>
      <c r="E1428" s="817"/>
      <c r="F1428" s="817"/>
    </row>
    <row r="1429" spans="3:6">
      <c r="C1429" s="817"/>
      <c r="D1429" s="817"/>
      <c r="E1429" s="817"/>
      <c r="F1429" s="817"/>
    </row>
    <row r="1430" spans="3:6">
      <c r="C1430" s="817"/>
      <c r="D1430" s="817"/>
      <c r="E1430" s="817"/>
      <c r="F1430" s="817"/>
    </row>
    <row r="1431" spans="3:6">
      <c r="C1431" s="817"/>
      <c r="D1431" s="817"/>
      <c r="E1431" s="817"/>
      <c r="F1431" s="817"/>
    </row>
    <row r="1432" spans="3:6">
      <c r="C1432" s="817"/>
      <c r="D1432" s="817"/>
      <c r="E1432" s="817"/>
      <c r="F1432" s="817"/>
    </row>
    <row r="1433" spans="3:6">
      <c r="C1433" s="817"/>
      <c r="D1433" s="817"/>
      <c r="E1433" s="817"/>
      <c r="F1433" s="817"/>
    </row>
    <row r="1434" spans="3:6">
      <c r="C1434" s="817"/>
      <c r="D1434" s="817"/>
      <c r="E1434" s="817"/>
      <c r="F1434" s="817"/>
    </row>
    <row r="1435" spans="3:6">
      <c r="C1435" s="817"/>
      <c r="D1435" s="817"/>
      <c r="E1435" s="817"/>
      <c r="F1435" s="817"/>
    </row>
    <row r="1436" spans="3:6">
      <c r="C1436" s="817"/>
      <c r="D1436" s="817"/>
      <c r="E1436" s="817"/>
      <c r="F1436" s="817"/>
    </row>
    <row r="1437" spans="3:6">
      <c r="C1437" s="817"/>
      <c r="D1437" s="817"/>
      <c r="E1437" s="817"/>
      <c r="F1437" s="817"/>
    </row>
    <row r="1438" spans="3:6">
      <c r="C1438" s="817"/>
      <c r="D1438" s="817"/>
      <c r="E1438" s="817"/>
      <c r="F1438" s="817"/>
    </row>
    <row r="1439" spans="3:6">
      <c r="C1439" s="817"/>
      <c r="D1439" s="817"/>
      <c r="E1439" s="817"/>
      <c r="F1439" s="817"/>
    </row>
    <row r="1440" spans="3:6">
      <c r="C1440" s="817"/>
      <c r="D1440" s="817"/>
      <c r="E1440" s="817"/>
      <c r="F1440" s="817"/>
    </row>
    <row r="1441" spans="3:6">
      <c r="C1441" s="817"/>
      <c r="D1441" s="817"/>
      <c r="E1441" s="817"/>
      <c r="F1441" s="817"/>
    </row>
    <row r="1442" spans="3:6">
      <c r="C1442" s="817"/>
      <c r="D1442" s="817"/>
      <c r="E1442" s="817"/>
      <c r="F1442" s="817"/>
    </row>
    <row r="1443" spans="3:6">
      <c r="C1443" s="817"/>
      <c r="D1443" s="817"/>
      <c r="E1443" s="817"/>
      <c r="F1443" s="817"/>
    </row>
    <row r="1444" spans="3:6">
      <c r="C1444" s="817"/>
      <c r="D1444" s="817"/>
      <c r="E1444" s="817"/>
      <c r="F1444" s="817"/>
    </row>
    <row r="1445" spans="3:6">
      <c r="C1445" s="817"/>
      <c r="D1445" s="817"/>
      <c r="E1445" s="817"/>
      <c r="F1445" s="817"/>
    </row>
    <row r="1446" spans="3:6">
      <c r="C1446" s="817"/>
      <c r="D1446" s="817"/>
      <c r="E1446" s="817"/>
      <c r="F1446" s="817"/>
    </row>
    <row r="1447" spans="3:6">
      <c r="C1447" s="817"/>
      <c r="D1447" s="817"/>
      <c r="E1447" s="817"/>
      <c r="F1447" s="817"/>
    </row>
    <row r="1448" spans="3:6">
      <c r="C1448" s="817"/>
      <c r="D1448" s="817"/>
      <c r="E1448" s="817"/>
      <c r="F1448" s="817"/>
    </row>
    <row r="1449" spans="3:6">
      <c r="C1449" s="817"/>
      <c r="D1449" s="817"/>
      <c r="E1449" s="817"/>
      <c r="F1449" s="817"/>
    </row>
    <row r="1450" spans="3:6">
      <c r="C1450" s="817"/>
      <c r="D1450" s="817"/>
      <c r="E1450" s="817"/>
      <c r="F1450" s="817"/>
    </row>
    <row r="1451" spans="3:6">
      <c r="C1451" s="817"/>
      <c r="D1451" s="817"/>
      <c r="E1451" s="817"/>
      <c r="F1451" s="817"/>
    </row>
    <row r="1452" spans="3:6">
      <c r="C1452" s="817"/>
      <c r="D1452" s="817"/>
      <c r="E1452" s="817"/>
      <c r="F1452" s="817"/>
    </row>
    <row r="1453" spans="3:6">
      <c r="C1453" s="817"/>
      <c r="D1453" s="817"/>
      <c r="E1453" s="817"/>
      <c r="F1453" s="817"/>
    </row>
    <row r="1454" spans="3:6">
      <c r="C1454" s="817"/>
      <c r="D1454" s="817"/>
      <c r="E1454" s="817"/>
      <c r="F1454" s="817"/>
    </row>
    <row r="1455" spans="3:6">
      <c r="C1455" s="817"/>
      <c r="D1455" s="817"/>
      <c r="E1455" s="817"/>
      <c r="F1455" s="817"/>
    </row>
    <row r="1456" spans="3:6">
      <c r="C1456" s="817"/>
      <c r="D1456" s="817"/>
      <c r="E1456" s="817"/>
      <c r="F1456" s="817"/>
    </row>
    <row r="1457" spans="3:6">
      <c r="C1457" s="817"/>
      <c r="D1457" s="817"/>
      <c r="E1457" s="817"/>
      <c r="F1457" s="817"/>
    </row>
    <row r="1458" spans="3:6">
      <c r="C1458" s="817"/>
      <c r="D1458" s="817"/>
      <c r="E1458" s="817"/>
      <c r="F1458" s="817"/>
    </row>
    <row r="1459" spans="3:6">
      <c r="C1459" s="817"/>
      <c r="D1459" s="817"/>
      <c r="E1459" s="817"/>
      <c r="F1459" s="817"/>
    </row>
    <row r="1460" spans="3:6">
      <c r="C1460" s="817"/>
      <c r="D1460" s="817"/>
      <c r="E1460" s="817"/>
      <c r="F1460" s="817"/>
    </row>
    <row r="1461" spans="3:6">
      <c r="C1461" s="817"/>
      <c r="D1461" s="817"/>
      <c r="E1461" s="817"/>
      <c r="F1461" s="817"/>
    </row>
    <row r="1462" spans="3:6">
      <c r="C1462" s="817"/>
      <c r="D1462" s="817"/>
      <c r="E1462" s="817"/>
      <c r="F1462" s="817"/>
    </row>
    <row r="1463" spans="3:6">
      <c r="C1463" s="817"/>
      <c r="D1463" s="817"/>
      <c r="E1463" s="817"/>
      <c r="F1463" s="817"/>
    </row>
    <row r="1464" spans="3:6">
      <c r="C1464" s="817"/>
      <c r="D1464" s="817"/>
      <c r="E1464" s="817"/>
      <c r="F1464" s="817"/>
    </row>
    <row r="1465" spans="3:6">
      <c r="C1465" s="817"/>
      <c r="D1465" s="817"/>
      <c r="E1465" s="817"/>
      <c r="F1465" s="817"/>
    </row>
    <row r="1466" spans="3:6">
      <c r="C1466" s="817"/>
      <c r="D1466" s="817"/>
      <c r="E1466" s="817"/>
      <c r="F1466" s="817"/>
    </row>
    <row r="1467" spans="3:6">
      <c r="C1467" s="817"/>
      <c r="D1467" s="817"/>
      <c r="E1467" s="817"/>
      <c r="F1467" s="817"/>
    </row>
    <row r="1468" spans="3:6">
      <c r="C1468" s="817"/>
      <c r="D1468" s="817"/>
      <c r="E1468" s="817"/>
      <c r="F1468" s="817"/>
    </row>
    <row r="1469" spans="3:6">
      <c r="C1469" s="817"/>
      <c r="D1469" s="817"/>
      <c r="E1469" s="817"/>
      <c r="F1469" s="817"/>
    </row>
    <row r="1470" spans="3:6">
      <c r="C1470" s="817"/>
      <c r="D1470" s="817"/>
      <c r="E1470" s="817"/>
      <c r="F1470" s="817"/>
    </row>
    <row r="1471" spans="3:6">
      <c r="C1471" s="817"/>
      <c r="D1471" s="817"/>
      <c r="E1471" s="817"/>
      <c r="F1471" s="817"/>
    </row>
    <row r="1472" spans="3:6">
      <c r="C1472" s="817"/>
      <c r="D1472" s="817"/>
      <c r="E1472" s="817"/>
      <c r="F1472" s="817"/>
    </row>
    <row r="1473" spans="3:6">
      <c r="C1473" s="817"/>
      <c r="D1473" s="817"/>
      <c r="E1473" s="817"/>
      <c r="F1473" s="817"/>
    </row>
    <row r="1474" spans="3:6">
      <c r="C1474" s="817"/>
      <c r="D1474" s="817"/>
      <c r="E1474" s="817"/>
      <c r="F1474" s="817"/>
    </row>
    <row r="1475" spans="3:6">
      <c r="C1475" s="817"/>
      <c r="D1475" s="817"/>
      <c r="E1475" s="817"/>
      <c r="F1475" s="817"/>
    </row>
    <row r="1476" spans="3:6">
      <c r="C1476" s="817"/>
      <c r="D1476" s="817"/>
      <c r="E1476" s="817"/>
      <c r="F1476" s="817"/>
    </row>
    <row r="1477" spans="3:6">
      <c r="C1477" s="817"/>
      <c r="D1477" s="817"/>
      <c r="E1477" s="817"/>
      <c r="F1477" s="817"/>
    </row>
    <row r="1478" spans="3:6">
      <c r="C1478" s="817"/>
      <c r="D1478" s="817"/>
      <c r="E1478" s="817"/>
      <c r="F1478" s="817"/>
    </row>
    <row r="1479" spans="3:6">
      <c r="C1479" s="817"/>
      <c r="D1479" s="817"/>
      <c r="E1479" s="817"/>
      <c r="F1479" s="817"/>
    </row>
    <row r="1480" spans="3:6">
      <c r="C1480" s="817"/>
      <c r="D1480" s="817"/>
      <c r="E1480" s="817"/>
      <c r="F1480" s="817"/>
    </row>
    <row r="1481" spans="3:6">
      <c r="C1481" s="817"/>
      <c r="D1481" s="817"/>
      <c r="E1481" s="817"/>
      <c r="F1481" s="817"/>
    </row>
    <row r="1482" spans="3:6">
      <c r="C1482" s="817"/>
      <c r="D1482" s="817"/>
      <c r="E1482" s="817"/>
      <c r="F1482" s="817"/>
    </row>
    <row r="1483" spans="3:6">
      <c r="C1483" s="817"/>
      <c r="D1483" s="817"/>
      <c r="E1483" s="817"/>
      <c r="F1483" s="817"/>
    </row>
    <row r="1484" spans="3:6">
      <c r="C1484" s="817"/>
      <c r="D1484" s="817"/>
      <c r="E1484" s="817"/>
      <c r="F1484" s="817"/>
    </row>
    <row r="1485" spans="3:6">
      <c r="C1485" s="817"/>
      <c r="D1485" s="817"/>
      <c r="E1485" s="817"/>
      <c r="F1485" s="817"/>
    </row>
    <row r="1486" spans="3:6">
      <c r="C1486" s="817"/>
      <c r="D1486" s="817"/>
      <c r="E1486" s="817"/>
      <c r="F1486" s="817"/>
    </row>
    <row r="1487" spans="3:6">
      <c r="C1487" s="817"/>
      <c r="D1487" s="817"/>
      <c r="E1487" s="817"/>
      <c r="F1487" s="817"/>
    </row>
    <row r="1488" spans="3:6">
      <c r="C1488" s="817"/>
      <c r="D1488" s="817"/>
      <c r="E1488" s="817"/>
      <c r="F1488" s="817"/>
    </row>
    <row r="1489" spans="3:6">
      <c r="C1489" s="817"/>
      <c r="D1489" s="817"/>
      <c r="E1489" s="817"/>
      <c r="F1489" s="817"/>
    </row>
    <row r="1490" spans="3:6">
      <c r="C1490" s="817"/>
      <c r="D1490" s="817"/>
      <c r="E1490" s="817"/>
      <c r="F1490" s="817"/>
    </row>
    <row r="1491" spans="3:6">
      <c r="C1491" s="817"/>
      <c r="D1491" s="817"/>
      <c r="E1491" s="817"/>
      <c r="F1491" s="817"/>
    </row>
    <row r="1492" spans="3:6">
      <c r="C1492" s="817"/>
      <c r="D1492" s="817"/>
      <c r="E1492" s="817"/>
      <c r="F1492" s="817"/>
    </row>
    <row r="1493" spans="3:6">
      <c r="C1493" s="817"/>
      <c r="D1493" s="817"/>
      <c r="E1493" s="817"/>
      <c r="F1493" s="817"/>
    </row>
    <row r="1494" spans="3:6">
      <c r="C1494" s="817"/>
      <c r="D1494" s="817"/>
      <c r="E1494" s="817"/>
      <c r="F1494" s="817"/>
    </row>
    <row r="1495" spans="3:6">
      <c r="C1495" s="817"/>
      <c r="D1495" s="817"/>
      <c r="E1495" s="817"/>
      <c r="F1495" s="817"/>
    </row>
    <row r="1496" spans="3:6">
      <c r="C1496" s="817"/>
      <c r="D1496" s="817"/>
      <c r="E1496" s="817"/>
      <c r="F1496" s="817"/>
    </row>
    <row r="1497" spans="3:6">
      <c r="C1497" s="817"/>
      <c r="D1497" s="817"/>
      <c r="E1497" s="817"/>
      <c r="F1497" s="817"/>
    </row>
    <row r="1498" spans="3:6">
      <c r="C1498" s="817"/>
      <c r="D1498" s="817"/>
      <c r="E1498" s="817"/>
      <c r="F1498" s="817"/>
    </row>
    <row r="1499" spans="3:6">
      <c r="C1499" s="817"/>
      <c r="D1499" s="817"/>
      <c r="E1499" s="817"/>
      <c r="F1499" s="817"/>
    </row>
    <row r="1500" spans="3:6">
      <c r="C1500" s="817"/>
      <c r="D1500" s="817"/>
      <c r="E1500" s="817"/>
      <c r="F1500" s="817"/>
    </row>
    <row r="1501" spans="3:6">
      <c r="C1501" s="817"/>
      <c r="D1501" s="817"/>
      <c r="E1501" s="817"/>
      <c r="F1501" s="817"/>
    </row>
    <row r="1502" spans="3:6">
      <c r="C1502" s="817"/>
      <c r="D1502" s="817"/>
      <c r="E1502" s="817"/>
      <c r="F1502" s="817"/>
    </row>
    <row r="1503" spans="3:6">
      <c r="C1503" s="817"/>
      <c r="D1503" s="817"/>
      <c r="E1503" s="817"/>
      <c r="F1503" s="817"/>
    </row>
    <row r="1504" spans="3:6">
      <c r="C1504" s="817"/>
      <c r="D1504" s="817"/>
      <c r="E1504" s="817"/>
      <c r="F1504" s="817"/>
    </row>
    <row r="1505" spans="3:6">
      <c r="C1505" s="817"/>
      <c r="D1505" s="817"/>
      <c r="E1505" s="817"/>
      <c r="F1505" s="817"/>
    </row>
    <row r="1506" spans="3:6">
      <c r="C1506" s="817"/>
      <c r="D1506" s="817"/>
      <c r="E1506" s="817"/>
      <c r="F1506" s="817"/>
    </row>
    <row r="1507" spans="3:6">
      <c r="C1507" s="817"/>
      <c r="D1507" s="817"/>
      <c r="E1507" s="817"/>
      <c r="F1507" s="817"/>
    </row>
    <row r="1508" spans="3:6">
      <c r="C1508" s="817"/>
      <c r="D1508" s="817"/>
      <c r="E1508" s="817"/>
      <c r="F1508" s="817"/>
    </row>
    <row r="1509" spans="3:6">
      <c r="C1509" s="817"/>
      <c r="D1509" s="817"/>
      <c r="E1509" s="817"/>
      <c r="F1509" s="817"/>
    </row>
    <row r="1510" spans="3:6">
      <c r="C1510" s="817"/>
      <c r="D1510" s="817"/>
      <c r="E1510" s="817"/>
      <c r="F1510" s="817"/>
    </row>
    <row r="1511" spans="3:6">
      <c r="C1511" s="817"/>
      <c r="D1511" s="817"/>
      <c r="E1511" s="817"/>
      <c r="F1511" s="817"/>
    </row>
    <row r="1512" spans="3:6">
      <c r="C1512" s="817"/>
      <c r="D1512" s="817"/>
      <c r="E1512" s="817"/>
      <c r="F1512" s="817"/>
    </row>
    <row r="1513" spans="3:6">
      <c r="C1513" s="817"/>
      <c r="D1513" s="817"/>
      <c r="E1513" s="817"/>
      <c r="F1513" s="817"/>
    </row>
    <row r="1514" spans="3:6">
      <c r="C1514" s="817"/>
      <c r="D1514" s="817"/>
      <c r="E1514" s="817"/>
      <c r="F1514" s="817"/>
    </row>
    <row r="1515" spans="3:6">
      <c r="C1515" s="817"/>
      <c r="D1515" s="817"/>
      <c r="E1515" s="817"/>
      <c r="F1515" s="817"/>
    </row>
    <row r="1516" spans="3:6">
      <c r="C1516" s="817"/>
      <c r="D1516" s="817"/>
      <c r="E1516" s="817"/>
      <c r="F1516" s="817"/>
    </row>
    <row r="1517" spans="3:6">
      <c r="C1517" s="817"/>
      <c r="D1517" s="817"/>
      <c r="E1517" s="817"/>
      <c r="F1517" s="817"/>
    </row>
    <row r="1518" spans="3:6">
      <c r="C1518" s="817"/>
      <c r="D1518" s="817"/>
      <c r="E1518" s="817"/>
      <c r="F1518" s="817"/>
    </row>
    <row r="1519" spans="3:6">
      <c r="C1519" s="817"/>
      <c r="D1519" s="817"/>
      <c r="E1519" s="817"/>
      <c r="F1519" s="817"/>
    </row>
    <row r="1520" spans="3:6">
      <c r="C1520" s="817"/>
      <c r="D1520" s="817"/>
      <c r="E1520" s="817"/>
      <c r="F1520" s="817"/>
    </row>
    <row r="1521" spans="3:6">
      <c r="C1521" s="817"/>
      <c r="D1521" s="817"/>
      <c r="E1521" s="817"/>
      <c r="F1521" s="817"/>
    </row>
    <row r="1522" spans="3:6">
      <c r="C1522" s="817"/>
      <c r="D1522" s="817"/>
      <c r="E1522" s="817"/>
      <c r="F1522" s="817"/>
    </row>
    <row r="1523" spans="3:6">
      <c r="C1523" s="817"/>
      <c r="D1523" s="817"/>
      <c r="E1523" s="817"/>
      <c r="F1523" s="817"/>
    </row>
    <row r="1524" spans="3:6">
      <c r="C1524" s="817"/>
      <c r="D1524" s="817"/>
      <c r="E1524" s="817"/>
      <c r="F1524" s="817"/>
    </row>
    <row r="1525" spans="3:6">
      <c r="C1525" s="817"/>
      <c r="D1525" s="817"/>
      <c r="E1525" s="817"/>
      <c r="F1525" s="817"/>
    </row>
    <row r="1526" spans="3:6">
      <c r="C1526" s="817"/>
      <c r="D1526" s="817"/>
      <c r="E1526" s="817"/>
      <c r="F1526" s="817"/>
    </row>
    <row r="1527" spans="3:6">
      <c r="C1527" s="817"/>
      <c r="D1527" s="817"/>
      <c r="E1527" s="817"/>
      <c r="F1527" s="817"/>
    </row>
    <row r="1528" spans="3:6">
      <c r="C1528" s="817"/>
      <c r="D1528" s="817"/>
      <c r="E1528" s="817"/>
      <c r="F1528" s="817"/>
    </row>
    <row r="1529" spans="3:6">
      <c r="C1529" s="817"/>
      <c r="D1529" s="817"/>
      <c r="E1529" s="817"/>
      <c r="F1529" s="817"/>
    </row>
    <row r="1530" spans="3:6">
      <c r="C1530" s="817"/>
      <c r="D1530" s="817"/>
      <c r="E1530" s="817"/>
      <c r="F1530" s="817"/>
    </row>
    <row r="1531" spans="3:6">
      <c r="C1531" s="817"/>
      <c r="D1531" s="817"/>
      <c r="E1531" s="817"/>
      <c r="F1531" s="817"/>
    </row>
    <row r="1532" spans="3:6">
      <c r="C1532" s="817"/>
      <c r="D1532" s="817"/>
      <c r="E1532" s="817"/>
      <c r="F1532" s="817"/>
    </row>
    <row r="1533" spans="3:6">
      <c r="C1533" s="817"/>
      <c r="D1533" s="817"/>
      <c r="E1533" s="817"/>
      <c r="F1533" s="817"/>
    </row>
    <row r="1534" spans="3:6">
      <c r="C1534" s="817"/>
      <c r="D1534" s="817"/>
      <c r="E1534" s="817"/>
      <c r="F1534" s="817"/>
    </row>
    <row r="1535" spans="3:6">
      <c r="C1535" s="817"/>
      <c r="D1535" s="817"/>
      <c r="E1535" s="817"/>
      <c r="F1535" s="817"/>
    </row>
    <row r="1536" spans="3:6">
      <c r="C1536" s="817"/>
      <c r="D1536" s="817"/>
      <c r="E1536" s="817"/>
      <c r="F1536" s="817"/>
    </row>
    <row r="1537" spans="3:6">
      <c r="C1537" s="817"/>
      <c r="D1537" s="817"/>
      <c r="E1537" s="817"/>
      <c r="F1537" s="817"/>
    </row>
    <row r="1538" spans="3:6">
      <c r="C1538" s="817"/>
      <c r="D1538" s="817"/>
      <c r="E1538" s="817"/>
      <c r="F1538" s="817"/>
    </row>
    <row r="1539" spans="3:6">
      <c r="C1539" s="817"/>
      <c r="D1539" s="817"/>
      <c r="E1539" s="817"/>
      <c r="F1539" s="817"/>
    </row>
    <row r="1540" spans="3:6">
      <c r="C1540" s="817"/>
      <c r="D1540" s="817"/>
      <c r="E1540" s="817"/>
      <c r="F1540" s="817"/>
    </row>
    <row r="1541" spans="3:6">
      <c r="C1541" s="817"/>
      <c r="D1541" s="817"/>
      <c r="E1541" s="817"/>
      <c r="F1541" s="817"/>
    </row>
    <row r="1542" spans="3:6">
      <c r="C1542" s="817"/>
      <c r="D1542" s="817"/>
      <c r="E1542" s="817"/>
      <c r="F1542" s="817"/>
    </row>
    <row r="1543" spans="3:6">
      <c r="C1543" s="817"/>
      <c r="D1543" s="817"/>
      <c r="E1543" s="817"/>
      <c r="F1543" s="817"/>
    </row>
    <row r="1544" spans="3:6">
      <c r="C1544" s="817"/>
      <c r="D1544" s="817"/>
      <c r="E1544" s="817"/>
      <c r="F1544" s="817"/>
    </row>
    <row r="1545" spans="3:6">
      <c r="C1545" s="817"/>
      <c r="D1545" s="817"/>
      <c r="E1545" s="817"/>
      <c r="F1545" s="817"/>
    </row>
    <row r="1546" spans="3:6">
      <c r="C1546" s="817"/>
      <c r="D1546" s="817"/>
      <c r="E1546" s="817"/>
      <c r="F1546" s="817"/>
    </row>
    <row r="1547" spans="3:6">
      <c r="C1547" s="817"/>
      <c r="D1547" s="817"/>
      <c r="E1547" s="817"/>
      <c r="F1547" s="817"/>
    </row>
    <row r="1548" spans="3:6">
      <c r="C1548" s="817"/>
      <c r="D1548" s="817"/>
      <c r="E1548" s="817"/>
      <c r="F1548" s="817"/>
    </row>
    <row r="1549" spans="3:6">
      <c r="C1549" s="817"/>
      <c r="D1549" s="817"/>
      <c r="E1549" s="817"/>
      <c r="F1549" s="817"/>
    </row>
    <row r="1550" spans="3:6">
      <c r="C1550" s="817"/>
      <c r="D1550" s="817"/>
      <c r="E1550" s="817"/>
      <c r="F1550" s="817"/>
    </row>
    <row r="1551" spans="3:6">
      <c r="C1551" s="817"/>
      <c r="D1551" s="817"/>
      <c r="E1551" s="817"/>
      <c r="F1551" s="817"/>
    </row>
    <row r="1552" spans="3:6">
      <c r="C1552" s="817"/>
      <c r="D1552" s="817"/>
      <c r="E1552" s="817"/>
      <c r="F1552" s="817"/>
    </row>
    <row r="1553" spans="3:6">
      <c r="C1553" s="817"/>
      <c r="D1553" s="817"/>
      <c r="E1553" s="817"/>
      <c r="F1553" s="817"/>
    </row>
    <row r="1554" spans="3:6">
      <c r="C1554" s="817"/>
      <c r="D1554" s="817"/>
      <c r="E1554" s="817"/>
      <c r="F1554" s="817"/>
    </row>
    <row r="1555" spans="3:6">
      <c r="C1555" s="817"/>
      <c r="D1555" s="817"/>
      <c r="E1555" s="817"/>
      <c r="F1555" s="817"/>
    </row>
    <row r="1556" spans="3:6">
      <c r="C1556" s="817"/>
      <c r="D1556" s="817"/>
      <c r="E1556" s="817"/>
      <c r="F1556" s="817"/>
    </row>
    <row r="1557" spans="3:6">
      <c r="C1557" s="817"/>
      <c r="D1557" s="817"/>
      <c r="E1557" s="817"/>
      <c r="F1557" s="817"/>
    </row>
    <row r="1558" spans="3:6">
      <c r="C1558" s="817"/>
      <c r="D1558" s="817"/>
      <c r="E1558" s="817"/>
      <c r="F1558" s="817"/>
    </row>
    <row r="1559" spans="3:6">
      <c r="C1559" s="817"/>
      <c r="D1559" s="817"/>
      <c r="E1559" s="817"/>
      <c r="F1559" s="817"/>
    </row>
    <row r="1560" spans="3:6">
      <c r="C1560" s="817"/>
      <c r="D1560" s="817"/>
      <c r="E1560" s="817"/>
      <c r="F1560" s="817"/>
    </row>
    <row r="1561" spans="3:6">
      <c r="C1561" s="817"/>
      <c r="D1561" s="817"/>
      <c r="E1561" s="817"/>
      <c r="F1561" s="817"/>
    </row>
    <row r="1562" spans="3:6">
      <c r="C1562" s="817"/>
      <c r="D1562" s="817"/>
      <c r="E1562" s="817"/>
      <c r="F1562" s="817"/>
    </row>
    <row r="1563" spans="3:6">
      <c r="C1563" s="817"/>
      <c r="D1563" s="817"/>
      <c r="E1563" s="817"/>
      <c r="F1563" s="817"/>
    </row>
    <row r="1564" spans="3:6">
      <c r="C1564" s="817"/>
      <c r="D1564" s="817"/>
      <c r="E1564" s="817"/>
      <c r="F1564" s="817"/>
    </row>
    <row r="1565" spans="3:6">
      <c r="C1565" s="817"/>
      <c r="D1565" s="817"/>
      <c r="E1565" s="817"/>
      <c r="F1565" s="817"/>
    </row>
    <row r="1566" spans="3:6">
      <c r="C1566" s="817"/>
      <c r="D1566" s="817"/>
      <c r="E1566" s="817"/>
      <c r="F1566" s="817"/>
    </row>
    <row r="1567" spans="3:6">
      <c r="C1567" s="817"/>
      <c r="D1567" s="817"/>
      <c r="E1567" s="817"/>
      <c r="F1567" s="817"/>
    </row>
    <row r="1568" spans="3:6">
      <c r="C1568" s="817"/>
      <c r="D1568" s="817"/>
      <c r="E1568" s="817"/>
      <c r="F1568" s="817"/>
    </row>
    <row r="1569" spans="3:6">
      <c r="C1569" s="817"/>
      <c r="D1569" s="817"/>
      <c r="E1569" s="817"/>
      <c r="F1569" s="817"/>
    </row>
    <row r="1570" spans="3:6">
      <c r="C1570" s="817"/>
      <c r="D1570" s="817"/>
      <c r="E1570" s="817"/>
      <c r="F1570" s="817"/>
    </row>
    <row r="1571" spans="3:6">
      <c r="C1571" s="817"/>
      <c r="D1571" s="817"/>
      <c r="E1571" s="817"/>
      <c r="F1571" s="817"/>
    </row>
    <row r="1572" spans="3:6">
      <c r="C1572" s="817"/>
      <c r="D1572" s="817"/>
      <c r="E1572" s="817"/>
      <c r="F1572" s="817"/>
    </row>
    <row r="1573" spans="3:6">
      <c r="C1573" s="817"/>
      <c r="D1573" s="817"/>
      <c r="E1573" s="817"/>
      <c r="F1573" s="817"/>
    </row>
    <row r="1574" spans="3:6">
      <c r="C1574" s="817"/>
      <c r="D1574" s="817"/>
      <c r="E1574" s="817"/>
      <c r="F1574" s="817"/>
    </row>
    <row r="1575" spans="3:6">
      <c r="C1575" s="817"/>
      <c r="D1575" s="817"/>
      <c r="E1575" s="817"/>
      <c r="F1575" s="817"/>
    </row>
    <row r="1576" spans="3:6">
      <c r="C1576" s="817"/>
      <c r="D1576" s="817"/>
      <c r="E1576" s="817"/>
      <c r="F1576" s="817"/>
    </row>
    <row r="1577" spans="3:6">
      <c r="C1577" s="817"/>
      <c r="D1577" s="817"/>
      <c r="E1577" s="817"/>
      <c r="F1577" s="817"/>
    </row>
    <row r="1578" spans="3:6">
      <c r="C1578" s="817"/>
      <c r="D1578" s="817"/>
      <c r="E1578" s="817"/>
      <c r="F1578" s="817"/>
    </row>
    <row r="1579" spans="3:6">
      <c r="C1579" s="817"/>
      <c r="D1579" s="817"/>
      <c r="E1579" s="817"/>
      <c r="F1579" s="817"/>
    </row>
    <row r="1580" spans="3:6">
      <c r="C1580" s="817"/>
      <c r="D1580" s="817"/>
      <c r="E1580" s="817"/>
      <c r="F1580" s="817"/>
    </row>
    <row r="1581" spans="3:6">
      <c r="C1581" s="817"/>
      <c r="D1581" s="817"/>
      <c r="E1581" s="817"/>
      <c r="F1581" s="817"/>
    </row>
    <row r="1582" spans="3:6">
      <c r="C1582" s="817"/>
      <c r="D1582" s="817"/>
      <c r="E1582" s="817"/>
      <c r="F1582" s="817"/>
    </row>
    <row r="1583" spans="3:6">
      <c r="C1583" s="817"/>
      <c r="D1583" s="817"/>
      <c r="E1583" s="817"/>
      <c r="F1583" s="817"/>
    </row>
    <row r="1584" spans="3:6">
      <c r="C1584" s="817"/>
      <c r="D1584" s="817"/>
      <c r="E1584" s="817"/>
      <c r="F1584" s="817"/>
    </row>
    <row r="1585" spans="3:6">
      <c r="C1585" s="817"/>
      <c r="D1585" s="817"/>
      <c r="E1585" s="817"/>
      <c r="F1585" s="817"/>
    </row>
    <row r="1586" spans="3:6">
      <c r="C1586" s="817"/>
      <c r="D1586" s="817"/>
      <c r="E1586" s="817"/>
      <c r="F1586" s="817"/>
    </row>
    <row r="1587" spans="3:6">
      <c r="C1587" s="817"/>
      <c r="D1587" s="817"/>
      <c r="E1587" s="817"/>
      <c r="F1587" s="817"/>
    </row>
    <row r="1588" spans="3:6">
      <c r="C1588" s="817"/>
      <c r="D1588" s="817"/>
      <c r="E1588" s="817"/>
      <c r="F1588" s="817"/>
    </row>
    <row r="1589" spans="3:6">
      <c r="C1589" s="817"/>
      <c r="D1589" s="817"/>
      <c r="E1589" s="817"/>
      <c r="F1589" s="817"/>
    </row>
    <row r="1590" spans="3:6">
      <c r="C1590" s="817"/>
      <c r="D1590" s="817"/>
      <c r="E1590" s="817"/>
      <c r="F1590" s="817"/>
    </row>
    <row r="1591" spans="3:6">
      <c r="C1591" s="817"/>
      <c r="D1591" s="817"/>
      <c r="E1591" s="817"/>
      <c r="F1591" s="817"/>
    </row>
    <row r="1592" spans="3:6">
      <c r="C1592" s="817"/>
      <c r="D1592" s="817"/>
      <c r="E1592" s="817"/>
      <c r="F1592" s="817"/>
    </row>
    <row r="1593" spans="3:6">
      <c r="C1593" s="817"/>
      <c r="D1593" s="817"/>
      <c r="E1593" s="817"/>
      <c r="F1593" s="817"/>
    </row>
    <row r="1594" spans="3:6">
      <c r="C1594" s="817"/>
      <c r="D1594" s="817"/>
      <c r="E1594" s="817"/>
      <c r="F1594" s="817"/>
    </row>
    <row r="1595" spans="3:6">
      <c r="C1595" s="817"/>
      <c r="D1595" s="817"/>
      <c r="E1595" s="817"/>
      <c r="F1595" s="817"/>
    </row>
    <row r="1596" spans="3:6">
      <c r="C1596" s="817"/>
      <c r="D1596" s="817"/>
      <c r="E1596" s="817"/>
      <c r="F1596" s="817"/>
    </row>
    <row r="1597" spans="3:6">
      <c r="C1597" s="817"/>
      <c r="D1597" s="817"/>
      <c r="E1597" s="817"/>
      <c r="F1597" s="817"/>
    </row>
    <row r="1598" spans="3:6">
      <c r="C1598" s="817"/>
      <c r="D1598" s="817"/>
      <c r="E1598" s="817"/>
      <c r="F1598" s="817"/>
    </row>
    <row r="1599" spans="3:6">
      <c r="C1599" s="817"/>
      <c r="D1599" s="817"/>
      <c r="E1599" s="817"/>
      <c r="F1599" s="817"/>
    </row>
    <row r="1600" spans="3:6">
      <c r="C1600" s="817"/>
      <c r="D1600" s="817"/>
      <c r="E1600" s="817"/>
      <c r="F1600" s="817"/>
    </row>
    <row r="1601" spans="3:6">
      <c r="C1601" s="817"/>
      <c r="D1601" s="817"/>
      <c r="E1601" s="817"/>
      <c r="F1601" s="817"/>
    </row>
    <row r="1602" spans="3:6">
      <c r="C1602" s="817"/>
      <c r="D1602" s="817"/>
      <c r="E1602" s="817"/>
      <c r="F1602" s="817"/>
    </row>
    <row r="1603" spans="3:6">
      <c r="C1603" s="817"/>
      <c r="D1603" s="817"/>
      <c r="E1603" s="817"/>
      <c r="F1603" s="817"/>
    </row>
    <row r="1604" spans="3:6">
      <c r="C1604" s="817"/>
      <c r="D1604" s="817"/>
      <c r="E1604" s="817"/>
      <c r="F1604" s="817"/>
    </row>
    <row r="1605" spans="3:6">
      <c r="C1605" s="817"/>
      <c r="D1605" s="817"/>
      <c r="E1605" s="817"/>
      <c r="F1605" s="817"/>
    </row>
    <row r="1606" spans="3:6">
      <c r="C1606" s="817"/>
      <c r="D1606" s="817"/>
      <c r="E1606" s="817"/>
      <c r="F1606" s="817"/>
    </row>
    <row r="1607" spans="3:6">
      <c r="C1607" s="817"/>
      <c r="D1607" s="817"/>
      <c r="E1607" s="817"/>
      <c r="F1607" s="817"/>
    </row>
    <row r="1608" spans="3:6">
      <c r="C1608" s="817"/>
      <c r="D1608" s="817"/>
      <c r="E1608" s="817"/>
      <c r="F1608" s="817"/>
    </row>
    <row r="1609" spans="3:6">
      <c r="C1609" s="817"/>
      <c r="D1609" s="817"/>
      <c r="E1609" s="817"/>
      <c r="F1609" s="817"/>
    </row>
    <row r="1610" spans="3:6">
      <c r="C1610" s="817"/>
      <c r="D1610" s="817"/>
      <c r="E1610" s="817"/>
      <c r="F1610" s="817"/>
    </row>
    <row r="1611" spans="3:6">
      <c r="C1611" s="817"/>
      <c r="D1611" s="817"/>
      <c r="E1611" s="817"/>
      <c r="F1611" s="817"/>
    </row>
    <row r="1612" spans="3:6">
      <c r="C1612" s="817"/>
      <c r="D1612" s="817"/>
      <c r="E1612" s="817"/>
      <c r="F1612" s="817"/>
    </row>
    <row r="1613" spans="3:6">
      <c r="C1613" s="817"/>
      <c r="D1613" s="817"/>
      <c r="E1613" s="817"/>
      <c r="F1613" s="817"/>
    </row>
    <row r="1614" spans="3:6">
      <c r="C1614" s="817"/>
      <c r="D1614" s="817"/>
      <c r="E1614" s="817"/>
      <c r="F1614" s="817"/>
    </row>
    <row r="1615" spans="3:6">
      <c r="C1615" s="817"/>
      <c r="D1615" s="817"/>
      <c r="E1615" s="817"/>
      <c r="F1615" s="817"/>
    </row>
    <row r="1616" spans="3:6">
      <c r="C1616" s="817"/>
      <c r="D1616" s="817"/>
      <c r="E1616" s="817"/>
      <c r="F1616" s="817"/>
    </row>
    <row r="1617" spans="3:6">
      <c r="C1617" s="817"/>
      <c r="D1617" s="817"/>
      <c r="E1617" s="817"/>
      <c r="F1617" s="817"/>
    </row>
    <row r="1618" spans="3:6">
      <c r="C1618" s="817"/>
      <c r="D1618" s="817"/>
      <c r="E1618" s="817"/>
      <c r="F1618" s="817"/>
    </row>
    <row r="1619" spans="3:6">
      <c r="C1619" s="817"/>
      <c r="D1619" s="817"/>
      <c r="E1619" s="817"/>
      <c r="F1619" s="817"/>
    </row>
    <row r="1620" spans="3:6">
      <c r="C1620" s="817"/>
      <c r="D1620" s="817"/>
      <c r="E1620" s="817"/>
      <c r="F1620" s="817"/>
    </row>
    <row r="1621" spans="3:6">
      <c r="C1621" s="817"/>
      <c r="D1621" s="817"/>
      <c r="E1621" s="817"/>
      <c r="F1621" s="817"/>
    </row>
    <row r="1622" spans="3:6">
      <c r="C1622" s="817"/>
      <c r="D1622" s="817"/>
      <c r="E1622" s="817"/>
      <c r="F1622" s="817"/>
    </row>
    <row r="1623" spans="3:6">
      <c r="C1623" s="817"/>
      <c r="D1623" s="817"/>
      <c r="E1623" s="817"/>
      <c r="F1623" s="817"/>
    </row>
    <row r="1624" spans="3:6">
      <c r="C1624" s="817"/>
      <c r="D1624" s="817"/>
      <c r="E1624" s="817"/>
      <c r="F1624" s="817"/>
    </row>
    <row r="1625" spans="3:6">
      <c r="C1625" s="817"/>
      <c r="D1625" s="817"/>
      <c r="E1625" s="817"/>
      <c r="F1625" s="817"/>
    </row>
    <row r="1626" spans="3:6">
      <c r="C1626" s="817"/>
      <c r="D1626" s="817"/>
      <c r="E1626" s="817"/>
      <c r="F1626" s="817"/>
    </row>
    <row r="1627" spans="3:6">
      <c r="C1627" s="817"/>
      <c r="D1627" s="817"/>
      <c r="E1627" s="817"/>
      <c r="F1627" s="817"/>
    </row>
    <row r="1628" spans="3:6">
      <c r="C1628" s="817"/>
      <c r="D1628" s="817"/>
      <c r="E1628" s="817"/>
      <c r="F1628" s="817"/>
    </row>
    <row r="1629" spans="3:6">
      <c r="C1629" s="817"/>
      <c r="D1629" s="817"/>
      <c r="E1629" s="817"/>
      <c r="F1629" s="817"/>
    </row>
    <row r="1630" spans="3:6">
      <c r="C1630" s="817"/>
      <c r="D1630" s="817"/>
      <c r="E1630" s="817"/>
      <c r="F1630" s="817"/>
    </row>
    <row r="1631" spans="3:6">
      <c r="C1631" s="817"/>
      <c r="D1631" s="817"/>
      <c r="E1631" s="817"/>
      <c r="F1631" s="817"/>
    </row>
    <row r="1632" spans="3:6">
      <c r="C1632" s="817"/>
      <c r="D1632" s="817"/>
      <c r="E1632" s="817"/>
      <c r="F1632" s="817"/>
    </row>
    <row r="1633" spans="3:6">
      <c r="C1633" s="817"/>
      <c r="D1633" s="817"/>
      <c r="E1633" s="817"/>
      <c r="F1633" s="817"/>
    </row>
    <row r="1634" spans="3:6">
      <c r="C1634" s="817"/>
      <c r="D1634" s="817"/>
      <c r="E1634" s="817"/>
      <c r="F1634" s="817"/>
    </row>
    <row r="1635" spans="3:6">
      <c r="C1635" s="817"/>
      <c r="D1635" s="817"/>
      <c r="E1635" s="817"/>
      <c r="F1635" s="817"/>
    </row>
    <row r="1636" spans="3:6">
      <c r="C1636" s="817"/>
      <c r="D1636" s="817"/>
      <c r="E1636" s="817"/>
      <c r="F1636" s="817"/>
    </row>
    <row r="1637" spans="3:6">
      <c r="C1637" s="817"/>
      <c r="D1637" s="817"/>
      <c r="E1637" s="817"/>
      <c r="F1637" s="817"/>
    </row>
    <row r="1638" spans="3:6">
      <c r="C1638" s="817"/>
      <c r="D1638" s="817"/>
      <c r="E1638" s="817"/>
      <c r="F1638" s="817"/>
    </row>
    <row r="1639" spans="3:6">
      <c r="C1639" s="817"/>
      <c r="D1639" s="817"/>
      <c r="E1639" s="817"/>
      <c r="F1639" s="817"/>
    </row>
    <row r="1640" spans="3:6">
      <c r="C1640" s="817"/>
      <c r="D1640" s="817"/>
      <c r="E1640" s="817"/>
      <c r="F1640" s="817"/>
    </row>
    <row r="1641" spans="3:6">
      <c r="C1641" s="817"/>
      <c r="D1641" s="817"/>
      <c r="E1641" s="817"/>
      <c r="F1641" s="817"/>
    </row>
    <row r="1642" spans="3:6">
      <c r="C1642" s="817"/>
      <c r="D1642" s="817"/>
      <c r="E1642" s="817"/>
      <c r="F1642" s="817"/>
    </row>
    <row r="1643" spans="3:6">
      <c r="C1643" s="817"/>
      <c r="D1643" s="817"/>
      <c r="E1643" s="817"/>
      <c r="F1643" s="817"/>
    </row>
    <row r="1644" spans="3:6">
      <c r="C1644" s="817"/>
      <c r="D1644" s="817"/>
      <c r="E1644" s="817"/>
      <c r="F1644" s="817"/>
    </row>
    <row r="1645" spans="3:6">
      <c r="C1645" s="817"/>
      <c r="D1645" s="817"/>
      <c r="E1645" s="817"/>
      <c r="F1645" s="817"/>
    </row>
    <row r="1646" spans="3:6">
      <c r="C1646" s="817"/>
      <c r="D1646" s="817"/>
      <c r="E1646" s="817"/>
      <c r="F1646" s="817"/>
    </row>
    <row r="1647" spans="3:6">
      <c r="C1647" s="817"/>
      <c r="D1647" s="817"/>
      <c r="E1647" s="817"/>
      <c r="F1647" s="817"/>
    </row>
    <row r="1648" spans="3:6">
      <c r="C1648" s="817"/>
      <c r="D1648" s="817"/>
      <c r="E1648" s="817"/>
      <c r="F1648" s="817"/>
    </row>
    <row r="1649" spans="3:6">
      <c r="C1649" s="817"/>
      <c r="D1649" s="817"/>
      <c r="E1649" s="817"/>
      <c r="F1649" s="817"/>
    </row>
    <row r="1650" spans="3:6">
      <c r="C1650" s="817"/>
      <c r="D1650" s="817"/>
      <c r="E1650" s="817"/>
      <c r="F1650" s="817"/>
    </row>
    <row r="1651" spans="3:6">
      <c r="C1651" s="817"/>
      <c r="D1651" s="817"/>
      <c r="E1651" s="817"/>
      <c r="F1651" s="817"/>
    </row>
    <row r="1652" spans="3:6">
      <c r="C1652" s="817"/>
      <c r="D1652" s="817"/>
      <c r="E1652" s="817"/>
      <c r="F1652" s="817"/>
    </row>
    <row r="1653" spans="3:6">
      <c r="C1653" s="817"/>
      <c r="D1653" s="817"/>
      <c r="E1653" s="817"/>
      <c r="F1653" s="817"/>
    </row>
    <row r="1654" spans="3:6">
      <c r="C1654" s="817"/>
      <c r="D1654" s="817"/>
      <c r="E1654" s="817"/>
      <c r="F1654" s="817"/>
    </row>
    <row r="1655" spans="3:6">
      <c r="C1655" s="817"/>
      <c r="D1655" s="817"/>
      <c r="E1655" s="817"/>
      <c r="F1655" s="817"/>
    </row>
    <row r="1656" spans="3:6">
      <c r="C1656" s="817"/>
      <c r="D1656" s="817"/>
      <c r="E1656" s="817"/>
      <c r="F1656" s="817"/>
    </row>
    <row r="1657" spans="3:6">
      <c r="C1657" s="817"/>
      <c r="D1657" s="817"/>
      <c r="E1657" s="817"/>
      <c r="F1657" s="817"/>
    </row>
    <row r="1658" spans="3:6">
      <c r="C1658" s="817"/>
      <c r="D1658" s="817"/>
      <c r="E1658" s="817"/>
      <c r="F1658" s="817"/>
    </row>
    <row r="1659" spans="3:6">
      <c r="C1659" s="817"/>
      <c r="D1659" s="817"/>
      <c r="E1659" s="817"/>
      <c r="F1659" s="817"/>
    </row>
    <row r="1660" spans="3:6">
      <c r="C1660" s="817"/>
      <c r="D1660" s="817"/>
      <c r="E1660" s="817"/>
      <c r="F1660" s="817"/>
    </row>
    <row r="1661" spans="3:6">
      <c r="C1661" s="817"/>
      <c r="D1661" s="817"/>
      <c r="E1661" s="817"/>
      <c r="F1661" s="817"/>
    </row>
    <row r="1662" spans="3:6">
      <c r="C1662" s="817"/>
      <c r="D1662" s="817"/>
      <c r="E1662" s="817"/>
      <c r="F1662" s="817"/>
    </row>
    <row r="1663" spans="3:6">
      <c r="C1663" s="817"/>
      <c r="D1663" s="817"/>
      <c r="E1663" s="817"/>
      <c r="F1663" s="817"/>
    </row>
    <row r="1664" spans="3:6">
      <c r="C1664" s="817"/>
      <c r="D1664" s="817"/>
      <c r="E1664" s="817"/>
      <c r="F1664" s="817"/>
    </row>
    <row r="1665" spans="3:6">
      <c r="C1665" s="817"/>
      <c r="D1665" s="817"/>
      <c r="E1665" s="817"/>
      <c r="F1665" s="817"/>
    </row>
    <row r="1666" spans="3:6">
      <c r="C1666" s="817"/>
      <c r="D1666" s="817"/>
      <c r="E1666" s="817"/>
      <c r="F1666" s="817"/>
    </row>
    <row r="1667" spans="3:6">
      <c r="C1667" s="817"/>
      <c r="D1667" s="817"/>
      <c r="E1667" s="817"/>
      <c r="F1667" s="817"/>
    </row>
    <row r="1668" spans="3:6">
      <c r="C1668" s="817"/>
      <c r="D1668" s="817"/>
      <c r="E1668" s="817"/>
      <c r="F1668" s="817"/>
    </row>
    <row r="1669" spans="3:6">
      <c r="C1669" s="817"/>
      <c r="D1669" s="817"/>
      <c r="E1669" s="817"/>
      <c r="F1669" s="817"/>
    </row>
    <row r="1670" spans="3:6">
      <c r="C1670" s="817"/>
      <c r="D1670" s="817"/>
      <c r="E1670" s="817"/>
      <c r="F1670" s="817"/>
    </row>
    <row r="1671" spans="3:6">
      <c r="C1671" s="817"/>
      <c r="D1671" s="817"/>
      <c r="E1671" s="817"/>
      <c r="F1671" s="817"/>
    </row>
    <row r="1672" spans="3:6">
      <c r="C1672" s="817"/>
      <c r="D1672" s="817"/>
      <c r="E1672" s="817"/>
      <c r="F1672" s="817"/>
    </row>
    <row r="1673" spans="3:6">
      <c r="C1673" s="817"/>
      <c r="D1673" s="817"/>
      <c r="E1673" s="817"/>
      <c r="F1673" s="817"/>
    </row>
    <row r="1674" spans="3:6">
      <c r="C1674" s="817"/>
      <c r="D1674" s="817"/>
      <c r="E1674" s="817"/>
      <c r="F1674" s="817"/>
    </row>
    <row r="1675" spans="3:6">
      <c r="C1675" s="817"/>
      <c r="D1675" s="817"/>
      <c r="E1675" s="817"/>
      <c r="F1675" s="817"/>
    </row>
    <row r="1676" spans="3:6">
      <c r="C1676" s="817"/>
      <c r="D1676" s="817"/>
      <c r="E1676" s="817"/>
      <c r="F1676" s="817"/>
    </row>
    <row r="1677" spans="3:6">
      <c r="C1677" s="817"/>
      <c r="D1677" s="817"/>
      <c r="E1677" s="817"/>
      <c r="F1677" s="817"/>
    </row>
    <row r="1678" spans="3:6">
      <c r="C1678" s="817"/>
      <c r="D1678" s="817"/>
      <c r="E1678" s="817"/>
      <c r="F1678" s="817"/>
    </row>
    <row r="1679" spans="3:6">
      <c r="C1679" s="817"/>
      <c r="D1679" s="817"/>
      <c r="E1679" s="817"/>
      <c r="F1679" s="817"/>
    </row>
    <row r="1680" spans="3:6">
      <c r="C1680" s="817"/>
      <c r="D1680" s="817"/>
      <c r="E1680" s="817"/>
      <c r="F1680" s="817"/>
    </row>
    <row r="1681" spans="3:6">
      <c r="C1681" s="817"/>
      <c r="D1681" s="817"/>
      <c r="E1681" s="817"/>
      <c r="F1681" s="817"/>
    </row>
    <row r="1682" spans="3:6">
      <c r="C1682" s="817"/>
      <c r="D1682" s="817"/>
      <c r="E1682" s="817"/>
      <c r="F1682" s="817"/>
    </row>
    <row r="1683" spans="3:6">
      <c r="C1683" s="817"/>
      <c r="D1683" s="817"/>
      <c r="E1683" s="817"/>
      <c r="F1683" s="817"/>
    </row>
    <row r="1684" spans="3:6">
      <c r="C1684" s="817"/>
      <c r="D1684" s="817"/>
      <c r="E1684" s="817"/>
      <c r="F1684" s="817"/>
    </row>
    <row r="1685" spans="3:6">
      <c r="C1685" s="817"/>
      <c r="D1685" s="817"/>
      <c r="E1685" s="817"/>
      <c r="F1685" s="817"/>
    </row>
    <row r="1686" spans="3:6">
      <c r="C1686" s="817"/>
      <c r="D1686" s="817"/>
      <c r="E1686" s="817"/>
      <c r="F1686" s="817"/>
    </row>
    <row r="1687" spans="3:6">
      <c r="C1687" s="817"/>
      <c r="D1687" s="817"/>
      <c r="E1687" s="817"/>
      <c r="F1687" s="817"/>
    </row>
    <row r="1688" spans="3:6">
      <c r="C1688" s="817"/>
      <c r="D1688" s="817"/>
      <c r="E1688" s="817"/>
      <c r="F1688" s="817"/>
    </row>
    <row r="1689" spans="3:6">
      <c r="C1689" s="817"/>
      <c r="D1689" s="817"/>
      <c r="E1689" s="817"/>
      <c r="F1689" s="817"/>
    </row>
    <row r="1690" spans="3:6">
      <c r="C1690" s="817"/>
      <c r="D1690" s="817"/>
      <c r="E1690" s="817"/>
      <c r="F1690" s="817"/>
    </row>
    <row r="1691" spans="3:6">
      <c r="C1691" s="817"/>
      <c r="D1691" s="817"/>
      <c r="E1691" s="817"/>
      <c r="F1691" s="817"/>
    </row>
    <row r="1692" spans="3:6">
      <c r="C1692" s="817"/>
      <c r="D1692" s="817"/>
      <c r="E1692" s="817"/>
      <c r="F1692" s="817"/>
    </row>
    <row r="1693" spans="3:6">
      <c r="C1693" s="817"/>
      <c r="D1693" s="817"/>
      <c r="E1693" s="817"/>
      <c r="F1693" s="817"/>
    </row>
    <row r="1694" spans="3:6">
      <c r="C1694" s="817"/>
      <c r="D1694" s="817"/>
      <c r="E1694" s="817"/>
      <c r="F1694" s="817"/>
    </row>
    <row r="1695" spans="3:6">
      <c r="C1695" s="817"/>
      <c r="D1695" s="817"/>
      <c r="E1695" s="817"/>
      <c r="F1695" s="817"/>
    </row>
    <row r="1696" spans="3:6">
      <c r="C1696" s="817"/>
      <c r="D1696" s="817"/>
      <c r="E1696" s="817"/>
      <c r="F1696" s="817"/>
    </row>
    <row r="1697" spans="3:6">
      <c r="C1697" s="817"/>
      <c r="D1697" s="817"/>
      <c r="E1697" s="817"/>
      <c r="F1697" s="817"/>
    </row>
    <row r="1698" spans="3:6">
      <c r="C1698" s="817"/>
      <c r="D1698" s="817"/>
      <c r="E1698" s="817"/>
      <c r="F1698" s="817"/>
    </row>
    <row r="1699" spans="3:6">
      <c r="C1699" s="817"/>
      <c r="D1699" s="817"/>
      <c r="E1699" s="817"/>
      <c r="F1699" s="817"/>
    </row>
    <row r="1700" spans="3:6">
      <c r="C1700" s="817"/>
      <c r="D1700" s="817"/>
      <c r="E1700" s="817"/>
      <c r="F1700" s="817"/>
    </row>
    <row r="1701" spans="3:6">
      <c r="C1701" s="817"/>
      <c r="D1701" s="817"/>
      <c r="E1701" s="817"/>
      <c r="F1701" s="817"/>
    </row>
    <row r="1702" spans="3:6">
      <c r="C1702" s="817"/>
      <c r="D1702" s="817"/>
      <c r="E1702" s="817"/>
      <c r="F1702" s="817"/>
    </row>
    <row r="1703" spans="3:6">
      <c r="C1703" s="817"/>
      <c r="D1703" s="817"/>
      <c r="E1703" s="817"/>
      <c r="F1703" s="817"/>
    </row>
    <row r="1704" spans="3:6">
      <c r="C1704" s="817"/>
      <c r="D1704" s="817"/>
      <c r="E1704" s="817"/>
      <c r="F1704" s="817"/>
    </row>
    <row r="1705" spans="3:6">
      <c r="C1705" s="817"/>
      <c r="D1705" s="817"/>
      <c r="E1705" s="817"/>
      <c r="F1705" s="817"/>
    </row>
    <row r="1706" spans="3:6">
      <c r="C1706" s="817"/>
      <c r="D1706" s="817"/>
      <c r="E1706" s="817"/>
      <c r="F1706" s="817"/>
    </row>
    <row r="1707" spans="3:6">
      <c r="C1707" s="817"/>
      <c r="D1707" s="817"/>
      <c r="E1707" s="817"/>
      <c r="F1707" s="817"/>
    </row>
    <row r="1708" spans="3:6">
      <c r="C1708" s="817"/>
      <c r="D1708" s="817"/>
      <c r="E1708" s="817"/>
      <c r="F1708" s="817"/>
    </row>
    <row r="1709" spans="3:6">
      <c r="C1709" s="817"/>
      <c r="D1709" s="817"/>
      <c r="E1709" s="817"/>
      <c r="F1709" s="817"/>
    </row>
    <row r="1710" spans="3:6">
      <c r="C1710" s="817"/>
      <c r="D1710" s="817"/>
      <c r="E1710" s="817"/>
      <c r="F1710" s="817"/>
    </row>
    <row r="1711" spans="3:6">
      <c r="C1711" s="817"/>
      <c r="D1711" s="817"/>
      <c r="E1711" s="817"/>
      <c r="F1711" s="817"/>
    </row>
    <row r="1712" spans="3:6">
      <c r="C1712" s="817"/>
      <c r="D1712" s="817"/>
      <c r="E1712" s="817"/>
      <c r="F1712" s="817"/>
    </row>
    <row r="1713" spans="3:6">
      <c r="C1713" s="817"/>
      <c r="D1713" s="817"/>
      <c r="E1713" s="817"/>
      <c r="F1713" s="817"/>
    </row>
    <row r="1714" spans="3:6">
      <c r="C1714" s="817"/>
      <c r="D1714" s="817"/>
      <c r="E1714" s="817"/>
      <c r="F1714" s="817"/>
    </row>
    <row r="1715" spans="3:6">
      <c r="C1715" s="817"/>
      <c r="D1715" s="817"/>
      <c r="E1715" s="817"/>
      <c r="F1715" s="817"/>
    </row>
    <row r="1716" spans="3:6">
      <c r="C1716" s="817"/>
      <c r="D1716" s="817"/>
      <c r="E1716" s="817"/>
      <c r="F1716" s="817"/>
    </row>
    <row r="1717" spans="3:6">
      <c r="C1717" s="817"/>
      <c r="D1717" s="817"/>
      <c r="E1717" s="817"/>
      <c r="F1717" s="817"/>
    </row>
    <row r="1718" spans="3:6">
      <c r="C1718" s="817"/>
      <c r="D1718" s="817"/>
      <c r="E1718" s="817"/>
      <c r="F1718" s="817"/>
    </row>
    <row r="1719" spans="3:6">
      <c r="C1719" s="817"/>
      <c r="D1719" s="817"/>
      <c r="E1719" s="817"/>
      <c r="F1719" s="817"/>
    </row>
    <row r="1720" spans="3:6">
      <c r="C1720" s="817"/>
      <c r="D1720" s="817"/>
      <c r="E1720" s="817"/>
      <c r="F1720" s="817"/>
    </row>
    <row r="1721" spans="3:6">
      <c r="C1721" s="817"/>
      <c r="D1721" s="817"/>
      <c r="E1721" s="817"/>
      <c r="F1721" s="817"/>
    </row>
    <row r="1722" spans="3:6">
      <c r="C1722" s="817"/>
      <c r="D1722" s="817"/>
      <c r="E1722" s="817"/>
      <c r="F1722" s="817"/>
    </row>
    <row r="1723" spans="3:6">
      <c r="C1723" s="817"/>
      <c r="D1723" s="817"/>
      <c r="E1723" s="817"/>
      <c r="F1723" s="817"/>
    </row>
    <row r="1724" spans="3:6">
      <c r="C1724" s="817"/>
      <c r="D1724" s="817"/>
      <c r="E1724" s="817"/>
      <c r="F1724" s="817"/>
    </row>
    <row r="1725" spans="3:6">
      <c r="C1725" s="817"/>
      <c r="D1725" s="817"/>
      <c r="E1725" s="817"/>
      <c r="F1725" s="817"/>
    </row>
    <row r="1726" spans="3:6">
      <c r="C1726" s="817"/>
      <c r="D1726" s="817"/>
      <c r="E1726" s="817"/>
      <c r="F1726" s="817"/>
    </row>
    <row r="1727" spans="3:6">
      <c r="C1727" s="817"/>
      <c r="D1727" s="817"/>
      <c r="E1727" s="817"/>
      <c r="F1727" s="817"/>
    </row>
    <row r="1728" spans="3:6">
      <c r="C1728" s="817"/>
      <c r="D1728" s="817"/>
      <c r="E1728" s="817"/>
      <c r="F1728" s="817"/>
    </row>
    <row r="1729" spans="3:6">
      <c r="C1729" s="817"/>
      <c r="D1729" s="817"/>
      <c r="E1729" s="817"/>
      <c r="F1729" s="817"/>
    </row>
    <row r="1730" spans="3:6">
      <c r="C1730" s="817"/>
      <c r="D1730" s="817"/>
      <c r="E1730" s="817"/>
      <c r="F1730" s="817"/>
    </row>
    <row r="1731" spans="3:6">
      <c r="C1731" s="817"/>
      <c r="D1731" s="817"/>
      <c r="E1731" s="817"/>
      <c r="F1731" s="817"/>
    </row>
    <row r="1732" spans="3:6">
      <c r="C1732" s="817"/>
      <c r="D1732" s="817"/>
      <c r="E1732" s="817"/>
      <c r="F1732" s="817"/>
    </row>
    <row r="1733" spans="3:6">
      <c r="C1733" s="817"/>
      <c r="D1733" s="817"/>
      <c r="E1733" s="817"/>
      <c r="F1733" s="817"/>
    </row>
    <row r="1734" spans="3:6">
      <c r="C1734" s="817"/>
      <c r="D1734" s="817"/>
      <c r="E1734" s="817"/>
      <c r="F1734" s="817"/>
    </row>
    <row r="1735" spans="3:6">
      <c r="C1735" s="817"/>
      <c r="D1735" s="817"/>
      <c r="E1735" s="817"/>
      <c r="F1735" s="817"/>
    </row>
    <row r="1736" spans="3:6">
      <c r="C1736" s="817"/>
      <c r="D1736" s="817"/>
      <c r="E1736" s="817"/>
      <c r="F1736" s="817"/>
    </row>
    <row r="1737" spans="3:6">
      <c r="C1737" s="817"/>
      <c r="D1737" s="817"/>
      <c r="E1737" s="817"/>
      <c r="F1737" s="817"/>
    </row>
    <row r="1738" spans="3:6">
      <c r="C1738" s="817"/>
      <c r="D1738" s="817"/>
      <c r="E1738" s="817"/>
      <c r="F1738" s="817"/>
    </row>
    <row r="1739" spans="3:6">
      <c r="C1739" s="817"/>
      <c r="D1739" s="817"/>
      <c r="E1739" s="817"/>
      <c r="F1739" s="817"/>
    </row>
    <row r="1740" spans="3:6">
      <c r="C1740" s="817"/>
      <c r="D1740" s="817"/>
      <c r="E1740" s="817"/>
      <c r="F1740" s="817"/>
    </row>
    <row r="1741" spans="3:6">
      <c r="C1741" s="817"/>
      <c r="D1741" s="817"/>
      <c r="E1741" s="817"/>
      <c r="F1741" s="817"/>
    </row>
    <row r="1742" spans="3:6">
      <c r="C1742" s="817"/>
      <c r="D1742" s="817"/>
      <c r="E1742" s="817"/>
      <c r="F1742" s="817"/>
    </row>
    <row r="1743" spans="3:6">
      <c r="C1743" s="817"/>
      <c r="D1743" s="817"/>
      <c r="E1743" s="817"/>
      <c r="F1743" s="817"/>
    </row>
    <row r="1744" spans="3:6">
      <c r="C1744" s="817"/>
      <c r="D1744" s="817"/>
      <c r="E1744" s="817"/>
      <c r="F1744" s="817"/>
    </row>
    <row r="1745" spans="3:6">
      <c r="C1745" s="817"/>
      <c r="D1745" s="817"/>
      <c r="E1745" s="817"/>
      <c r="F1745" s="817"/>
    </row>
    <row r="1746" spans="3:6">
      <c r="C1746" s="817"/>
      <c r="D1746" s="817"/>
      <c r="E1746" s="817"/>
      <c r="F1746" s="817"/>
    </row>
    <row r="1747" spans="3:6">
      <c r="C1747" s="817"/>
      <c r="D1747" s="817"/>
      <c r="E1747" s="817"/>
      <c r="F1747" s="817"/>
    </row>
    <row r="1748" spans="3:6">
      <c r="C1748" s="817"/>
      <c r="D1748" s="817"/>
      <c r="E1748" s="817"/>
      <c r="F1748" s="817"/>
    </row>
    <row r="1749" spans="3:6">
      <c r="C1749" s="817"/>
      <c r="D1749" s="817"/>
      <c r="E1749" s="817"/>
      <c r="F1749" s="817"/>
    </row>
    <row r="1750" spans="3:6">
      <c r="C1750" s="817"/>
      <c r="D1750" s="817"/>
      <c r="E1750" s="817"/>
      <c r="F1750" s="817"/>
    </row>
    <row r="1751" spans="3:6">
      <c r="C1751" s="817"/>
      <c r="D1751" s="817"/>
      <c r="E1751" s="817"/>
      <c r="F1751" s="817"/>
    </row>
    <row r="1752" spans="3:6">
      <c r="C1752" s="817"/>
      <c r="D1752" s="817"/>
      <c r="E1752" s="817"/>
      <c r="F1752" s="817"/>
    </row>
    <row r="1753" spans="3:6">
      <c r="C1753" s="817"/>
      <c r="D1753" s="817"/>
      <c r="E1753" s="817"/>
      <c r="F1753" s="817"/>
    </row>
    <row r="1754" spans="3:6">
      <c r="C1754" s="817"/>
      <c r="D1754" s="817"/>
      <c r="E1754" s="817"/>
      <c r="F1754" s="817"/>
    </row>
    <row r="1755" spans="3:6">
      <c r="C1755" s="817"/>
      <c r="D1755" s="817"/>
      <c r="E1755" s="817"/>
      <c r="F1755" s="817"/>
    </row>
    <row r="1756" spans="3:6">
      <c r="C1756" s="817"/>
      <c r="D1756" s="817"/>
      <c r="E1756" s="817"/>
      <c r="F1756" s="817"/>
    </row>
    <row r="1757" spans="3:6">
      <c r="C1757" s="817"/>
      <c r="D1757" s="817"/>
      <c r="E1757" s="817"/>
      <c r="F1757" s="817"/>
    </row>
    <row r="1758" spans="3:6">
      <c r="C1758" s="817"/>
      <c r="D1758" s="817"/>
      <c r="E1758" s="817"/>
      <c r="F1758" s="817"/>
    </row>
    <row r="1759" spans="3:6">
      <c r="C1759" s="817"/>
      <c r="D1759" s="817"/>
      <c r="E1759" s="817"/>
      <c r="F1759" s="817"/>
    </row>
    <row r="1760" spans="3:6">
      <c r="C1760" s="817"/>
      <c r="D1760" s="817"/>
      <c r="E1760" s="817"/>
      <c r="F1760" s="817"/>
    </row>
    <row r="1761" spans="3:6">
      <c r="C1761" s="817"/>
      <c r="D1761" s="817"/>
      <c r="E1761" s="817"/>
      <c r="F1761" s="817"/>
    </row>
    <row r="1762" spans="3:6">
      <c r="C1762" s="817"/>
      <c r="D1762" s="817"/>
      <c r="E1762" s="817"/>
      <c r="F1762" s="817"/>
    </row>
    <row r="1763" spans="3:6">
      <c r="C1763" s="817"/>
      <c r="D1763" s="817"/>
      <c r="E1763" s="817"/>
      <c r="F1763" s="817"/>
    </row>
    <row r="1764" spans="3:6">
      <c r="C1764" s="817"/>
      <c r="D1764" s="817"/>
      <c r="E1764" s="817"/>
      <c r="F1764" s="817"/>
    </row>
    <row r="1765" spans="3:6">
      <c r="C1765" s="817"/>
      <c r="D1765" s="817"/>
      <c r="E1765" s="817"/>
      <c r="F1765" s="817"/>
    </row>
    <row r="1766" spans="3:6">
      <c r="C1766" s="817"/>
      <c r="D1766" s="817"/>
      <c r="E1766" s="817"/>
      <c r="F1766" s="817"/>
    </row>
    <row r="1767" spans="3:6">
      <c r="C1767" s="817"/>
      <c r="D1767" s="817"/>
      <c r="E1767" s="817"/>
      <c r="F1767" s="817"/>
    </row>
    <row r="1768" spans="3:6">
      <c r="C1768" s="817"/>
      <c r="D1768" s="817"/>
      <c r="E1768" s="817"/>
      <c r="F1768" s="817"/>
    </row>
    <row r="1769" spans="3:6">
      <c r="C1769" s="817"/>
      <c r="D1769" s="817"/>
      <c r="E1769" s="817"/>
      <c r="F1769" s="817"/>
    </row>
    <row r="1770" spans="3:6">
      <c r="C1770" s="817"/>
      <c r="D1770" s="817"/>
      <c r="E1770" s="817"/>
      <c r="F1770" s="817"/>
    </row>
    <row r="1771" spans="3:6">
      <c r="C1771" s="817"/>
      <c r="D1771" s="817"/>
      <c r="E1771" s="817"/>
      <c r="F1771" s="817"/>
    </row>
    <row r="1772" spans="3:6">
      <c r="C1772" s="817"/>
      <c r="D1772" s="817"/>
      <c r="E1772" s="817"/>
      <c r="F1772" s="817"/>
    </row>
    <row r="1773" spans="3:6">
      <c r="C1773" s="817"/>
      <c r="D1773" s="817"/>
      <c r="E1773" s="817"/>
      <c r="F1773" s="817"/>
    </row>
    <row r="1774" spans="3:6">
      <c r="C1774" s="817"/>
      <c r="D1774" s="817"/>
      <c r="E1774" s="817"/>
      <c r="F1774" s="817"/>
    </row>
    <row r="1775" spans="3:6">
      <c r="C1775" s="817"/>
      <c r="D1775" s="817"/>
      <c r="E1775" s="817"/>
      <c r="F1775" s="817"/>
    </row>
    <row r="1776" spans="3:6">
      <c r="C1776" s="817"/>
      <c r="D1776" s="817"/>
      <c r="E1776" s="817"/>
      <c r="F1776" s="817"/>
    </row>
    <row r="1777" spans="3:6">
      <c r="C1777" s="817"/>
      <c r="D1777" s="817"/>
      <c r="E1777" s="817"/>
      <c r="F1777" s="817"/>
    </row>
    <row r="1778" spans="3:6">
      <c r="C1778" s="817"/>
      <c r="D1778" s="817"/>
      <c r="E1778" s="817"/>
      <c r="F1778" s="817"/>
    </row>
    <row r="1779" spans="3:6">
      <c r="C1779" s="817"/>
      <c r="D1779" s="817"/>
      <c r="E1779" s="817"/>
      <c r="F1779" s="817"/>
    </row>
    <row r="1780" spans="3:6">
      <c r="C1780" s="817"/>
      <c r="D1780" s="817"/>
      <c r="E1780" s="817"/>
      <c r="F1780" s="817"/>
    </row>
    <row r="1781" spans="3:6">
      <c r="C1781" s="817"/>
      <c r="D1781" s="817"/>
      <c r="E1781" s="817"/>
      <c r="F1781" s="817"/>
    </row>
    <row r="1782" spans="3:6">
      <c r="C1782" s="817"/>
      <c r="D1782" s="817"/>
      <c r="E1782" s="817"/>
      <c r="F1782" s="817"/>
    </row>
    <row r="1783" spans="3:6">
      <c r="C1783" s="817"/>
      <c r="D1783" s="817"/>
      <c r="E1783" s="817"/>
      <c r="F1783" s="817"/>
    </row>
    <row r="1784" spans="3:6">
      <c r="C1784" s="817"/>
      <c r="D1784" s="817"/>
      <c r="E1784" s="817"/>
      <c r="F1784" s="817"/>
    </row>
    <row r="1785" spans="3:6">
      <c r="C1785" s="817"/>
      <c r="D1785" s="817"/>
      <c r="E1785" s="817"/>
      <c r="F1785" s="817"/>
    </row>
    <row r="1786" spans="3:6">
      <c r="C1786" s="817"/>
      <c r="D1786" s="817"/>
      <c r="E1786" s="817"/>
      <c r="F1786" s="817"/>
    </row>
    <row r="1787" spans="3:6">
      <c r="C1787" s="817"/>
      <c r="D1787" s="817"/>
      <c r="E1787" s="817"/>
      <c r="F1787" s="817"/>
    </row>
    <row r="1788" spans="3:6">
      <c r="C1788" s="817"/>
      <c r="D1788" s="817"/>
      <c r="E1788" s="817"/>
      <c r="F1788" s="817"/>
    </row>
    <row r="1789" spans="3:6">
      <c r="C1789" s="817"/>
      <c r="D1789" s="817"/>
      <c r="E1789" s="817"/>
      <c r="F1789" s="817"/>
    </row>
    <row r="1790" spans="3:6">
      <c r="C1790" s="817"/>
      <c r="D1790" s="817"/>
      <c r="E1790" s="817"/>
      <c r="F1790" s="817"/>
    </row>
    <row r="1791" spans="3:6">
      <c r="C1791" s="817"/>
      <c r="D1791" s="817"/>
      <c r="E1791" s="817"/>
      <c r="F1791" s="817"/>
    </row>
    <row r="1792" spans="3:6">
      <c r="C1792" s="817"/>
      <c r="D1792" s="817"/>
      <c r="E1792" s="817"/>
      <c r="F1792" s="817"/>
    </row>
    <row r="1793" spans="3:6">
      <c r="C1793" s="817"/>
      <c r="D1793" s="817"/>
      <c r="E1793" s="817"/>
      <c r="F1793" s="817"/>
    </row>
    <row r="1794" spans="3:6">
      <c r="C1794" s="817"/>
      <c r="D1794" s="817"/>
      <c r="E1794" s="817"/>
      <c r="F1794" s="817"/>
    </row>
    <row r="1795" spans="3:6">
      <c r="C1795" s="817"/>
      <c r="D1795" s="817"/>
      <c r="E1795" s="817"/>
      <c r="F1795" s="817"/>
    </row>
    <row r="1796" spans="3:6">
      <c r="C1796" s="817"/>
      <c r="D1796" s="817"/>
      <c r="E1796" s="817"/>
      <c r="F1796" s="817"/>
    </row>
    <row r="1797" spans="3:6">
      <c r="C1797" s="817"/>
      <c r="D1797" s="817"/>
      <c r="E1797" s="817"/>
      <c r="F1797" s="817"/>
    </row>
    <row r="1798" spans="3:6">
      <c r="C1798" s="817"/>
      <c r="D1798" s="817"/>
      <c r="E1798" s="817"/>
      <c r="F1798" s="817"/>
    </row>
    <row r="1799" spans="3:6">
      <c r="C1799" s="817"/>
      <c r="D1799" s="817"/>
      <c r="E1799" s="817"/>
      <c r="F1799" s="817"/>
    </row>
    <row r="1800" spans="3:6">
      <c r="C1800" s="817"/>
      <c r="D1800" s="817"/>
      <c r="E1800" s="817"/>
      <c r="F1800" s="817"/>
    </row>
    <row r="1801" spans="3:6">
      <c r="C1801" s="817"/>
      <c r="D1801" s="817"/>
      <c r="E1801" s="817"/>
      <c r="F1801" s="817"/>
    </row>
    <row r="1802" spans="3:6">
      <c r="C1802" s="817"/>
      <c r="D1802" s="817"/>
      <c r="E1802" s="817"/>
      <c r="F1802" s="817"/>
    </row>
    <row r="1803" spans="3:6">
      <c r="C1803" s="817"/>
      <c r="D1803" s="817"/>
      <c r="E1803" s="817"/>
      <c r="F1803" s="817"/>
    </row>
    <row r="1804" spans="3:6">
      <c r="C1804" s="817"/>
      <c r="D1804" s="817"/>
      <c r="E1804" s="817"/>
      <c r="F1804" s="817"/>
    </row>
    <row r="1805" spans="3:6">
      <c r="C1805" s="817"/>
      <c r="D1805" s="817"/>
      <c r="E1805" s="817"/>
      <c r="F1805" s="817"/>
    </row>
    <row r="1806" spans="3:6">
      <c r="C1806" s="817"/>
      <c r="D1806" s="817"/>
      <c r="E1806" s="817"/>
      <c r="F1806" s="817"/>
    </row>
    <row r="1807" spans="3:6">
      <c r="C1807" s="817"/>
      <c r="D1807" s="817"/>
      <c r="E1807" s="817"/>
      <c r="F1807" s="817"/>
    </row>
    <row r="1808" spans="3:6">
      <c r="C1808" s="817"/>
      <c r="D1808" s="817"/>
      <c r="E1808" s="817"/>
      <c r="F1808" s="817"/>
    </row>
    <row r="1809" spans="3:6">
      <c r="C1809" s="817"/>
      <c r="D1809" s="817"/>
      <c r="E1809" s="817"/>
      <c r="F1809" s="817"/>
    </row>
    <row r="1810" spans="3:6">
      <c r="C1810" s="817"/>
      <c r="D1810" s="817"/>
      <c r="E1810" s="817"/>
      <c r="F1810" s="817"/>
    </row>
    <row r="1811" spans="3:6">
      <c r="C1811" s="817"/>
      <c r="D1811" s="817"/>
      <c r="E1811" s="817"/>
      <c r="F1811" s="817"/>
    </row>
    <row r="1812" spans="3:6">
      <c r="C1812" s="817"/>
      <c r="D1812" s="817"/>
      <c r="E1812" s="817"/>
      <c r="F1812" s="817"/>
    </row>
    <row r="1813" spans="3:6">
      <c r="C1813" s="817"/>
      <c r="D1813" s="817"/>
      <c r="E1813" s="817"/>
      <c r="F1813" s="817"/>
    </row>
    <row r="1814" spans="3:6">
      <c r="C1814" s="817"/>
      <c r="D1814" s="817"/>
      <c r="E1814" s="817"/>
      <c r="F1814" s="817"/>
    </row>
    <row r="1815" spans="3:6">
      <c r="C1815" s="817"/>
      <c r="D1815" s="817"/>
      <c r="E1815" s="817"/>
      <c r="F1815" s="817"/>
    </row>
    <row r="1816" spans="3:6">
      <c r="C1816" s="817"/>
      <c r="D1816" s="817"/>
      <c r="E1816" s="817"/>
      <c r="F1816" s="817"/>
    </row>
    <row r="1817" spans="3:6">
      <c r="C1817" s="817"/>
      <c r="D1817" s="817"/>
      <c r="E1817" s="817"/>
      <c r="F1817" s="817"/>
    </row>
    <row r="1818" spans="3:6">
      <c r="C1818" s="817"/>
      <c r="D1818" s="817"/>
      <c r="E1818" s="817"/>
      <c r="F1818" s="817"/>
    </row>
    <row r="1819" spans="3:6">
      <c r="C1819" s="817"/>
      <c r="D1819" s="817"/>
      <c r="E1819" s="817"/>
      <c r="F1819" s="817"/>
    </row>
    <row r="1820" spans="3:6">
      <c r="C1820" s="817"/>
      <c r="D1820" s="817"/>
      <c r="E1820" s="817"/>
      <c r="F1820" s="817"/>
    </row>
    <row r="1821" spans="3:6">
      <c r="C1821" s="817"/>
      <c r="D1821" s="817"/>
      <c r="E1821" s="817"/>
      <c r="F1821" s="817"/>
    </row>
    <row r="1822" spans="3:6">
      <c r="C1822" s="817"/>
      <c r="D1822" s="817"/>
      <c r="E1822" s="817"/>
      <c r="F1822" s="817"/>
    </row>
    <row r="1823" spans="3:6">
      <c r="C1823" s="817"/>
      <c r="D1823" s="817"/>
      <c r="E1823" s="817"/>
      <c r="F1823" s="817"/>
    </row>
    <row r="1824" spans="3:6">
      <c r="C1824" s="817"/>
      <c r="D1824" s="817"/>
      <c r="E1824" s="817"/>
      <c r="F1824" s="817"/>
    </row>
    <row r="1825" spans="3:6">
      <c r="C1825" s="817"/>
      <c r="D1825" s="817"/>
      <c r="E1825" s="817"/>
      <c r="F1825" s="817"/>
    </row>
    <row r="1826" spans="3:6">
      <c r="C1826" s="817"/>
      <c r="D1826" s="817"/>
      <c r="E1826" s="817"/>
      <c r="F1826" s="817"/>
    </row>
    <row r="1827" spans="3:6">
      <c r="C1827" s="817"/>
      <c r="D1827" s="817"/>
      <c r="E1827" s="817"/>
      <c r="F1827" s="817"/>
    </row>
    <row r="1828" spans="3:6">
      <c r="C1828" s="817"/>
      <c r="D1828" s="817"/>
      <c r="E1828" s="817"/>
      <c r="F1828" s="817"/>
    </row>
    <row r="1829" spans="3:6">
      <c r="C1829" s="817"/>
      <c r="D1829" s="817"/>
      <c r="E1829" s="817"/>
      <c r="F1829" s="817"/>
    </row>
    <row r="1830" spans="3:6">
      <c r="C1830" s="817"/>
      <c r="D1830" s="817"/>
      <c r="E1830" s="817"/>
      <c r="F1830" s="817"/>
    </row>
    <row r="1831" spans="3:6">
      <c r="C1831" s="817"/>
      <c r="D1831" s="817"/>
      <c r="E1831" s="817"/>
      <c r="F1831" s="817"/>
    </row>
    <row r="1832" spans="3:6">
      <c r="C1832" s="817"/>
      <c r="D1832" s="817"/>
      <c r="E1832" s="817"/>
      <c r="F1832" s="817"/>
    </row>
    <row r="1833" spans="3:6">
      <c r="C1833" s="817"/>
      <c r="D1833" s="817"/>
      <c r="E1833" s="817"/>
      <c r="F1833" s="817"/>
    </row>
    <row r="1834" spans="3:6">
      <c r="C1834" s="817"/>
      <c r="D1834" s="817"/>
      <c r="E1834" s="817"/>
      <c r="F1834" s="817"/>
    </row>
    <row r="1835" spans="3:6">
      <c r="C1835" s="817"/>
      <c r="D1835" s="817"/>
      <c r="E1835" s="817"/>
      <c r="F1835" s="817"/>
    </row>
    <row r="1836" spans="3:6">
      <c r="C1836" s="817"/>
      <c r="D1836" s="817"/>
      <c r="E1836" s="817"/>
      <c r="F1836" s="817"/>
    </row>
    <row r="1837" spans="3:6">
      <c r="C1837" s="817"/>
      <c r="D1837" s="817"/>
      <c r="E1837" s="817"/>
      <c r="F1837" s="817"/>
    </row>
    <row r="1838" spans="3:6">
      <c r="C1838" s="817"/>
      <c r="D1838" s="817"/>
      <c r="E1838" s="817"/>
      <c r="F1838" s="817"/>
    </row>
    <row r="1839" spans="3:6">
      <c r="C1839" s="817"/>
      <c r="D1839" s="817"/>
      <c r="E1839" s="817"/>
      <c r="F1839" s="817"/>
    </row>
    <row r="1840" spans="3:6">
      <c r="C1840" s="817"/>
      <c r="D1840" s="817"/>
      <c r="E1840" s="817"/>
      <c r="F1840" s="817"/>
    </row>
    <row r="1841" spans="3:6">
      <c r="C1841" s="817"/>
      <c r="D1841" s="817"/>
      <c r="E1841" s="817"/>
      <c r="F1841" s="817"/>
    </row>
    <row r="1842" spans="3:6">
      <c r="C1842" s="817"/>
      <c r="D1842" s="817"/>
      <c r="E1842" s="817"/>
      <c r="F1842" s="817"/>
    </row>
    <row r="1843" spans="3:6">
      <c r="C1843" s="817"/>
      <c r="D1843" s="817"/>
      <c r="E1843" s="817"/>
      <c r="F1843" s="817"/>
    </row>
    <row r="1844" spans="3:6">
      <c r="C1844" s="817"/>
      <c r="D1844" s="817"/>
      <c r="E1844" s="817"/>
      <c r="F1844" s="817"/>
    </row>
    <row r="1845" spans="3:6">
      <c r="C1845" s="817"/>
      <c r="D1845" s="817"/>
      <c r="E1845" s="817"/>
      <c r="F1845" s="817"/>
    </row>
    <row r="1846" spans="3:6">
      <c r="C1846" s="817"/>
      <c r="D1846" s="817"/>
      <c r="E1846" s="817"/>
      <c r="F1846" s="817"/>
    </row>
    <row r="1847" spans="3:6">
      <c r="C1847" s="817"/>
      <c r="D1847" s="817"/>
      <c r="E1847" s="817"/>
      <c r="F1847" s="817"/>
    </row>
    <row r="1848" spans="3:6">
      <c r="C1848" s="817"/>
      <c r="D1848" s="817"/>
      <c r="E1848" s="817"/>
      <c r="F1848" s="817"/>
    </row>
    <row r="1849" spans="3:6">
      <c r="C1849" s="817"/>
      <c r="D1849" s="817"/>
      <c r="E1849" s="817"/>
      <c r="F1849" s="817"/>
    </row>
    <row r="1850" spans="3:6">
      <c r="C1850" s="817"/>
      <c r="D1850" s="817"/>
      <c r="E1850" s="817"/>
      <c r="F1850" s="817"/>
    </row>
    <row r="1851" spans="3:6">
      <c r="C1851" s="817"/>
      <c r="D1851" s="817"/>
      <c r="E1851" s="817"/>
      <c r="F1851" s="817"/>
    </row>
    <row r="1852" spans="3:6">
      <c r="C1852" s="817"/>
      <c r="D1852" s="817"/>
      <c r="E1852" s="817"/>
      <c r="F1852" s="817"/>
    </row>
    <row r="1853" spans="3:6">
      <c r="C1853" s="817"/>
      <c r="D1853" s="817"/>
      <c r="E1853" s="817"/>
      <c r="F1853" s="817"/>
    </row>
    <row r="1854" spans="3:6">
      <c r="C1854" s="817"/>
      <c r="D1854" s="817"/>
      <c r="E1854" s="817"/>
      <c r="F1854" s="817"/>
    </row>
    <row r="1855" spans="3:6">
      <c r="C1855" s="817"/>
      <c r="D1855" s="817"/>
      <c r="E1855" s="817"/>
      <c r="F1855" s="817"/>
    </row>
    <row r="1856" spans="3:6">
      <c r="C1856" s="817"/>
      <c r="D1856" s="817"/>
      <c r="E1856" s="817"/>
      <c r="F1856" s="817"/>
    </row>
    <row r="1857" spans="3:6">
      <c r="C1857" s="817"/>
      <c r="D1857" s="817"/>
      <c r="E1857" s="817"/>
      <c r="F1857" s="817"/>
    </row>
    <row r="1858" spans="3:6">
      <c r="C1858" s="817"/>
      <c r="D1858" s="817"/>
      <c r="E1858" s="817"/>
      <c r="F1858" s="817"/>
    </row>
    <row r="1859" spans="3:6">
      <c r="C1859" s="817"/>
      <c r="D1859" s="817"/>
      <c r="E1859" s="817"/>
      <c r="F1859" s="817"/>
    </row>
    <row r="1860" spans="3:6">
      <c r="C1860" s="817"/>
      <c r="D1860" s="817"/>
      <c r="E1860" s="817"/>
      <c r="F1860" s="817"/>
    </row>
    <row r="1861" spans="3:6">
      <c r="C1861" s="817"/>
      <c r="D1861" s="817"/>
      <c r="E1861" s="817"/>
      <c r="F1861" s="817"/>
    </row>
    <row r="1862" spans="3:6">
      <c r="C1862" s="817"/>
      <c r="D1862" s="817"/>
      <c r="E1862" s="817"/>
      <c r="F1862" s="817"/>
    </row>
    <row r="1863" spans="3:6">
      <c r="C1863" s="817"/>
      <c r="D1863" s="817"/>
      <c r="E1863" s="817"/>
      <c r="F1863" s="817"/>
    </row>
    <row r="1864" spans="3:6">
      <c r="C1864" s="817"/>
      <c r="D1864" s="817"/>
      <c r="E1864" s="817"/>
      <c r="F1864" s="817"/>
    </row>
    <row r="1865" spans="3:6">
      <c r="C1865" s="817"/>
      <c r="D1865" s="817"/>
      <c r="E1865" s="817"/>
      <c r="F1865" s="817"/>
    </row>
    <row r="1866" spans="3:6">
      <c r="C1866" s="817"/>
      <c r="D1866" s="817"/>
      <c r="E1866" s="817"/>
      <c r="F1866" s="817"/>
    </row>
    <row r="1867" spans="3:6">
      <c r="C1867" s="817"/>
      <c r="D1867" s="817"/>
      <c r="E1867" s="817"/>
      <c r="F1867" s="817"/>
    </row>
    <row r="1868" spans="3:6">
      <c r="C1868" s="817"/>
      <c r="D1868" s="817"/>
      <c r="E1868" s="817"/>
      <c r="F1868" s="817"/>
    </row>
    <row r="1869" spans="3:6">
      <c r="C1869" s="817"/>
      <c r="D1869" s="817"/>
      <c r="E1869" s="817"/>
      <c r="F1869" s="817"/>
    </row>
    <row r="1870" spans="3:6">
      <c r="C1870" s="817"/>
      <c r="D1870" s="817"/>
      <c r="E1870" s="817"/>
      <c r="F1870" s="817"/>
    </row>
    <row r="1871" spans="3:6">
      <c r="C1871" s="817"/>
      <c r="D1871" s="817"/>
      <c r="E1871" s="817"/>
      <c r="F1871" s="817"/>
    </row>
    <row r="1872" spans="3:6">
      <c r="C1872" s="817"/>
      <c r="D1872" s="817"/>
      <c r="E1872" s="817"/>
      <c r="F1872" s="817"/>
    </row>
    <row r="1873" spans="3:6">
      <c r="C1873" s="817"/>
      <c r="D1873" s="817"/>
      <c r="E1873" s="817"/>
      <c r="F1873" s="817"/>
    </row>
    <row r="1874" spans="3:6">
      <c r="C1874" s="817"/>
      <c r="D1874" s="817"/>
      <c r="E1874" s="817"/>
      <c r="F1874" s="817"/>
    </row>
    <row r="1875" spans="3:6">
      <c r="C1875" s="817"/>
      <c r="D1875" s="817"/>
      <c r="E1875" s="817"/>
      <c r="F1875" s="817"/>
    </row>
    <row r="1876" spans="3:6">
      <c r="C1876" s="817"/>
      <c r="D1876" s="817"/>
      <c r="E1876" s="817"/>
      <c r="F1876" s="817"/>
    </row>
    <row r="1877" spans="3:6">
      <c r="C1877" s="817"/>
      <c r="D1877" s="817"/>
      <c r="E1877" s="817"/>
      <c r="F1877" s="817"/>
    </row>
    <row r="1878" spans="3:6">
      <c r="C1878" s="817"/>
      <c r="D1878" s="817"/>
      <c r="E1878" s="817"/>
      <c r="F1878" s="817"/>
    </row>
    <row r="1879" spans="3:6">
      <c r="C1879" s="817"/>
      <c r="D1879" s="817"/>
      <c r="E1879" s="817"/>
      <c r="F1879" s="817"/>
    </row>
    <row r="1880" spans="3:6">
      <c r="C1880" s="817"/>
      <c r="D1880" s="817"/>
      <c r="E1880" s="817"/>
      <c r="F1880" s="817"/>
    </row>
    <row r="1881" spans="3:6">
      <c r="C1881" s="817"/>
      <c r="D1881" s="817"/>
      <c r="E1881" s="817"/>
      <c r="F1881" s="817"/>
    </row>
    <row r="1882" spans="3:6">
      <c r="C1882" s="817"/>
      <c r="D1882" s="817"/>
      <c r="E1882" s="817"/>
      <c r="F1882" s="817"/>
    </row>
    <row r="1883" spans="3:6">
      <c r="C1883" s="817"/>
      <c r="D1883" s="817"/>
      <c r="E1883" s="817"/>
      <c r="F1883" s="817"/>
    </row>
    <row r="1884" spans="3:6">
      <c r="C1884" s="817"/>
      <c r="D1884" s="817"/>
      <c r="E1884" s="817"/>
      <c r="F1884" s="817"/>
    </row>
    <row r="1885" spans="3:6">
      <c r="C1885" s="817"/>
      <c r="D1885" s="817"/>
      <c r="E1885" s="817"/>
      <c r="F1885" s="817"/>
    </row>
    <row r="1886" spans="3:6">
      <c r="C1886" s="817"/>
      <c r="D1886" s="817"/>
      <c r="E1886" s="817"/>
      <c r="F1886" s="817"/>
    </row>
    <row r="1887" spans="3:6">
      <c r="C1887" s="817"/>
      <c r="D1887" s="817"/>
      <c r="E1887" s="817"/>
      <c r="F1887" s="817"/>
    </row>
    <row r="1888" spans="3:6">
      <c r="C1888" s="817"/>
      <c r="D1888" s="817"/>
      <c r="E1888" s="817"/>
      <c r="F1888" s="817"/>
    </row>
    <row r="1889" spans="3:6">
      <c r="C1889" s="817"/>
      <c r="D1889" s="817"/>
      <c r="E1889" s="817"/>
      <c r="F1889" s="817"/>
    </row>
    <row r="1890" spans="3:6">
      <c r="C1890" s="817"/>
      <c r="D1890" s="817"/>
      <c r="E1890" s="817"/>
      <c r="F1890" s="817"/>
    </row>
    <row r="1891" spans="3:6">
      <c r="C1891" s="817"/>
      <c r="D1891" s="817"/>
      <c r="E1891" s="817"/>
      <c r="F1891" s="817"/>
    </row>
    <row r="1892" spans="3:6">
      <c r="C1892" s="817"/>
      <c r="D1892" s="817"/>
      <c r="E1892" s="817"/>
      <c r="F1892" s="817"/>
    </row>
    <row r="1893" spans="3:6">
      <c r="C1893" s="817"/>
      <c r="D1893" s="817"/>
      <c r="E1893" s="817"/>
      <c r="F1893" s="817"/>
    </row>
    <row r="1894" spans="3:6">
      <c r="C1894" s="817"/>
      <c r="D1894" s="817"/>
      <c r="E1894" s="817"/>
      <c r="F1894" s="817"/>
    </row>
    <row r="1895" spans="3:6">
      <c r="C1895" s="817"/>
      <c r="D1895" s="817"/>
      <c r="E1895" s="817"/>
      <c r="F1895" s="817"/>
    </row>
    <row r="1896" spans="3:6">
      <c r="C1896" s="817"/>
      <c r="D1896" s="817"/>
      <c r="E1896" s="817"/>
      <c r="F1896" s="817"/>
    </row>
    <row r="1897" spans="3:6">
      <c r="C1897" s="817"/>
      <c r="D1897" s="817"/>
      <c r="E1897" s="817"/>
      <c r="F1897" s="817"/>
    </row>
    <row r="1898" spans="3:6">
      <c r="C1898" s="817"/>
      <c r="D1898" s="817"/>
      <c r="E1898" s="817"/>
      <c r="F1898" s="817"/>
    </row>
    <row r="1899" spans="3:6">
      <c r="C1899" s="817"/>
      <c r="D1899" s="817"/>
      <c r="E1899" s="817"/>
      <c r="F1899" s="817"/>
    </row>
    <row r="1900" spans="3:6">
      <c r="C1900" s="817"/>
      <c r="D1900" s="817"/>
      <c r="E1900" s="817"/>
      <c r="F1900" s="817"/>
    </row>
    <row r="1901" spans="3:6">
      <c r="C1901" s="817"/>
      <c r="D1901" s="817"/>
      <c r="E1901" s="817"/>
      <c r="F1901" s="817"/>
    </row>
    <row r="1902" spans="3:6">
      <c r="C1902" s="817"/>
      <c r="D1902" s="817"/>
      <c r="E1902" s="817"/>
      <c r="F1902" s="817"/>
    </row>
    <row r="1903" spans="3:6">
      <c r="C1903" s="817"/>
      <c r="D1903" s="817"/>
      <c r="E1903" s="817"/>
      <c r="F1903" s="817"/>
    </row>
    <row r="1904" spans="3:6">
      <c r="C1904" s="817"/>
      <c r="D1904" s="817"/>
      <c r="E1904" s="817"/>
      <c r="F1904" s="817"/>
    </row>
    <row r="1905" spans="3:6">
      <c r="C1905" s="817"/>
      <c r="D1905" s="817"/>
      <c r="E1905" s="817"/>
      <c r="F1905" s="817"/>
    </row>
    <row r="1906" spans="3:6">
      <c r="C1906" s="817"/>
      <c r="D1906" s="817"/>
      <c r="E1906" s="817"/>
      <c r="F1906" s="817"/>
    </row>
    <row r="1907" spans="3:6">
      <c r="C1907" s="817"/>
      <c r="D1907" s="817"/>
      <c r="E1907" s="817"/>
      <c r="F1907" s="817"/>
    </row>
    <row r="1908" spans="3:6">
      <c r="C1908" s="817"/>
      <c r="D1908" s="817"/>
      <c r="E1908" s="817"/>
      <c r="F1908" s="817"/>
    </row>
    <row r="1909" spans="3:6">
      <c r="C1909" s="817"/>
      <c r="D1909" s="817"/>
      <c r="E1909" s="817"/>
      <c r="F1909" s="817"/>
    </row>
    <row r="1910" spans="3:6">
      <c r="C1910" s="817"/>
      <c r="D1910" s="817"/>
      <c r="E1910" s="817"/>
      <c r="F1910" s="817"/>
    </row>
    <row r="1911" spans="3:6">
      <c r="C1911" s="817"/>
      <c r="D1911" s="817"/>
      <c r="E1911" s="817"/>
      <c r="F1911" s="817"/>
    </row>
    <row r="1912" spans="3:6">
      <c r="C1912" s="817"/>
      <c r="D1912" s="817"/>
      <c r="E1912" s="817"/>
      <c r="F1912" s="817"/>
    </row>
    <row r="1913" spans="3:6">
      <c r="C1913" s="817"/>
      <c r="D1913" s="817"/>
      <c r="E1913" s="817"/>
      <c r="F1913" s="817"/>
    </row>
    <row r="1914" spans="3:6">
      <c r="C1914" s="817"/>
      <c r="D1914" s="817"/>
      <c r="E1914" s="817"/>
      <c r="F1914" s="817"/>
    </row>
    <row r="1915" spans="3:6">
      <c r="C1915" s="817"/>
      <c r="D1915" s="817"/>
      <c r="E1915" s="817"/>
      <c r="F1915" s="817"/>
    </row>
    <row r="1916" spans="3:6">
      <c r="C1916" s="817"/>
      <c r="D1916" s="817"/>
      <c r="E1916" s="817"/>
      <c r="F1916" s="817"/>
    </row>
    <row r="1917" spans="3:6">
      <c r="C1917" s="817"/>
      <c r="D1917" s="817"/>
      <c r="E1917" s="817"/>
      <c r="F1917" s="817"/>
    </row>
    <row r="1918" spans="3:6">
      <c r="C1918" s="817"/>
      <c r="D1918" s="817"/>
      <c r="E1918" s="817"/>
      <c r="F1918" s="817"/>
    </row>
    <row r="1919" spans="3:6">
      <c r="C1919" s="817"/>
      <c r="D1919" s="817"/>
      <c r="E1919" s="817"/>
      <c r="F1919" s="817"/>
    </row>
    <row r="1920" spans="3:6">
      <c r="C1920" s="817"/>
      <c r="D1920" s="817"/>
      <c r="E1920" s="817"/>
      <c r="F1920" s="817"/>
    </row>
    <row r="1921" spans="3:6">
      <c r="C1921" s="817"/>
      <c r="D1921" s="817"/>
      <c r="E1921" s="817"/>
      <c r="F1921" s="817"/>
    </row>
    <row r="1922" spans="3:6">
      <c r="C1922" s="817"/>
      <c r="D1922" s="817"/>
      <c r="E1922" s="817"/>
      <c r="F1922" s="817"/>
    </row>
    <row r="1923" spans="3:6">
      <c r="C1923" s="817"/>
      <c r="D1923" s="817"/>
      <c r="E1923" s="817"/>
      <c r="F1923" s="817"/>
    </row>
    <row r="1924" spans="3:6">
      <c r="C1924" s="817"/>
      <c r="D1924" s="817"/>
      <c r="E1924" s="817"/>
      <c r="F1924" s="817"/>
    </row>
    <row r="1925" spans="3:6">
      <c r="C1925" s="817"/>
      <c r="D1925" s="817"/>
      <c r="E1925" s="817"/>
      <c r="F1925" s="817"/>
    </row>
    <row r="1926" spans="3:6">
      <c r="C1926" s="817"/>
      <c r="D1926" s="817"/>
      <c r="E1926" s="817"/>
      <c r="F1926" s="817"/>
    </row>
    <row r="1927" spans="3:6">
      <c r="C1927" s="817"/>
      <c r="D1927" s="817"/>
      <c r="E1927" s="817"/>
      <c r="F1927" s="817"/>
    </row>
    <row r="1928" spans="3:6">
      <c r="C1928" s="817"/>
      <c r="D1928" s="817"/>
      <c r="E1928" s="817"/>
      <c r="F1928" s="817"/>
    </row>
    <row r="1929" spans="3:6">
      <c r="C1929" s="817"/>
      <c r="D1929" s="817"/>
      <c r="E1929" s="817"/>
      <c r="F1929" s="817"/>
    </row>
    <row r="1930" spans="3:6">
      <c r="C1930" s="817"/>
      <c r="D1930" s="817"/>
      <c r="E1930" s="817"/>
      <c r="F1930" s="817"/>
    </row>
    <row r="1931" spans="3:6">
      <c r="C1931" s="817"/>
      <c r="D1931" s="817"/>
      <c r="E1931" s="817"/>
      <c r="F1931" s="817"/>
    </row>
    <row r="1932" spans="3:6">
      <c r="C1932" s="817"/>
      <c r="D1932" s="817"/>
      <c r="E1932" s="817"/>
      <c r="F1932" s="817"/>
    </row>
    <row r="1933" spans="3:6">
      <c r="C1933" s="817"/>
      <c r="D1933" s="817"/>
      <c r="E1933" s="817"/>
      <c r="F1933" s="817"/>
    </row>
    <row r="1934" spans="3:6">
      <c r="C1934" s="817"/>
      <c r="D1934" s="817"/>
      <c r="E1934" s="817"/>
      <c r="F1934" s="817"/>
    </row>
    <row r="1935" spans="3:6">
      <c r="C1935" s="817"/>
      <c r="D1935" s="817"/>
      <c r="E1935" s="817"/>
      <c r="F1935" s="817"/>
    </row>
    <row r="1936" spans="3:6">
      <c r="C1936" s="817"/>
      <c r="D1936" s="817"/>
      <c r="E1936" s="817"/>
      <c r="F1936" s="817"/>
    </row>
    <row r="1937" spans="3:6">
      <c r="C1937" s="817"/>
      <c r="D1937" s="817"/>
      <c r="E1937" s="817"/>
      <c r="F1937" s="817"/>
    </row>
    <row r="1938" spans="3:6">
      <c r="C1938" s="817"/>
      <c r="D1938" s="817"/>
      <c r="E1938" s="817"/>
      <c r="F1938" s="817"/>
    </row>
    <row r="1939" spans="3:6">
      <c r="C1939" s="817"/>
      <c r="D1939" s="817"/>
      <c r="E1939" s="817"/>
      <c r="F1939" s="817"/>
    </row>
    <row r="1940" spans="3:6">
      <c r="C1940" s="817"/>
      <c r="D1940" s="817"/>
      <c r="E1940" s="817"/>
      <c r="F1940" s="817"/>
    </row>
    <row r="1941" spans="3:6">
      <c r="C1941" s="817"/>
      <c r="D1941" s="817"/>
      <c r="E1941" s="817"/>
      <c r="F1941" s="817"/>
    </row>
    <row r="1942" spans="3:6">
      <c r="C1942" s="817"/>
      <c r="D1942" s="817"/>
      <c r="E1942" s="817"/>
      <c r="F1942" s="817"/>
    </row>
    <row r="1943" spans="3:6">
      <c r="C1943" s="817"/>
      <c r="D1943" s="817"/>
      <c r="E1943" s="817"/>
      <c r="F1943" s="817"/>
    </row>
    <row r="1944" spans="3:6">
      <c r="C1944" s="817"/>
      <c r="D1944" s="817"/>
      <c r="E1944" s="817"/>
      <c r="F1944" s="817"/>
    </row>
    <row r="1945" spans="3:6">
      <c r="C1945" s="817"/>
      <c r="D1945" s="817"/>
      <c r="E1945" s="817"/>
      <c r="F1945" s="817"/>
    </row>
    <row r="1946" spans="3:6">
      <c r="C1946" s="817"/>
      <c r="D1946" s="817"/>
      <c r="E1946" s="817"/>
      <c r="F1946" s="817"/>
    </row>
    <row r="1947" spans="3:6">
      <c r="C1947" s="817"/>
      <c r="D1947" s="817"/>
      <c r="E1947" s="817"/>
      <c r="F1947" s="817"/>
    </row>
    <row r="1948" spans="3:6">
      <c r="C1948" s="817"/>
      <c r="D1948" s="817"/>
      <c r="E1948" s="817"/>
      <c r="F1948" s="817"/>
    </row>
    <row r="1949" spans="3:6">
      <c r="C1949" s="817"/>
      <c r="D1949" s="817"/>
      <c r="E1949" s="817"/>
      <c r="F1949" s="817"/>
    </row>
    <row r="1950" spans="3:6">
      <c r="C1950" s="817"/>
      <c r="D1950" s="817"/>
      <c r="E1950" s="817"/>
      <c r="F1950" s="817"/>
    </row>
    <row r="1951" spans="3:6">
      <c r="C1951" s="817"/>
      <c r="D1951" s="817"/>
      <c r="E1951" s="817"/>
      <c r="F1951" s="817"/>
    </row>
    <row r="1952" spans="3:6">
      <c r="C1952" s="817"/>
      <c r="D1952" s="817"/>
      <c r="E1952" s="817"/>
      <c r="F1952" s="817"/>
    </row>
    <row r="1953" spans="3:6">
      <c r="C1953" s="817"/>
      <c r="D1953" s="817"/>
      <c r="E1953" s="817"/>
      <c r="F1953" s="817"/>
    </row>
    <row r="1954" spans="3:6">
      <c r="C1954" s="817"/>
      <c r="D1954" s="817"/>
      <c r="E1954" s="817"/>
      <c r="F1954" s="817"/>
    </row>
    <row r="1955" spans="3:6">
      <c r="C1955" s="817"/>
      <c r="D1955" s="817"/>
      <c r="E1955" s="817"/>
      <c r="F1955" s="817"/>
    </row>
    <row r="1956" spans="3:6">
      <c r="C1956" s="817"/>
      <c r="D1956" s="817"/>
      <c r="E1956" s="817"/>
      <c r="F1956" s="817"/>
    </row>
    <row r="1957" spans="3:6">
      <c r="C1957" s="817"/>
      <c r="D1957" s="817"/>
      <c r="E1957" s="817"/>
      <c r="F1957" s="817"/>
    </row>
    <row r="1958" spans="3:6">
      <c r="C1958" s="817"/>
      <c r="D1958" s="817"/>
      <c r="E1958" s="817"/>
      <c r="F1958" s="817"/>
    </row>
    <row r="1959" spans="3:6">
      <c r="C1959" s="817"/>
      <c r="D1959" s="817"/>
      <c r="E1959" s="817"/>
      <c r="F1959" s="817"/>
    </row>
    <row r="1960" spans="3:6">
      <c r="C1960" s="817"/>
      <c r="D1960" s="817"/>
      <c r="E1960" s="817"/>
      <c r="F1960" s="817"/>
    </row>
    <row r="1961" spans="3:6">
      <c r="C1961" s="817"/>
      <c r="D1961" s="817"/>
      <c r="E1961" s="817"/>
      <c r="F1961" s="817"/>
    </row>
    <row r="1962" spans="3:6">
      <c r="C1962" s="817"/>
      <c r="D1962" s="817"/>
      <c r="E1962" s="817"/>
      <c r="F1962" s="817"/>
    </row>
    <row r="1963" spans="3:6">
      <c r="C1963" s="817"/>
      <c r="D1963" s="817"/>
      <c r="E1963" s="817"/>
      <c r="F1963" s="817"/>
    </row>
    <row r="1964" spans="3:6">
      <c r="C1964" s="817"/>
      <c r="D1964" s="817"/>
      <c r="E1964" s="817"/>
      <c r="F1964" s="817"/>
    </row>
    <row r="1965" spans="3:6">
      <c r="C1965" s="817"/>
      <c r="D1965" s="817"/>
      <c r="E1965" s="817"/>
      <c r="F1965" s="817"/>
    </row>
    <row r="1966" spans="3:6">
      <c r="C1966" s="817"/>
      <c r="D1966" s="817"/>
      <c r="E1966" s="817"/>
      <c r="F1966" s="817"/>
    </row>
    <row r="1967" spans="3:6">
      <c r="C1967" s="817"/>
      <c r="D1967" s="817"/>
      <c r="E1967" s="817"/>
      <c r="F1967" s="817"/>
    </row>
    <row r="1968" spans="3:6">
      <c r="C1968" s="817"/>
      <c r="D1968" s="817"/>
      <c r="E1968" s="817"/>
      <c r="F1968" s="817"/>
    </row>
    <row r="1969" spans="3:6">
      <c r="C1969" s="817"/>
      <c r="D1969" s="817"/>
      <c r="E1969" s="817"/>
      <c r="F1969" s="817"/>
    </row>
    <row r="1970" spans="3:6">
      <c r="C1970" s="817"/>
      <c r="D1970" s="817"/>
      <c r="E1970" s="817"/>
      <c r="F1970" s="817"/>
    </row>
    <row r="1971" spans="3:6">
      <c r="C1971" s="817"/>
      <c r="D1971" s="817"/>
      <c r="E1971" s="817"/>
      <c r="F1971" s="817"/>
    </row>
    <row r="1972" spans="3:6">
      <c r="C1972" s="817"/>
      <c r="D1972" s="817"/>
      <c r="E1972" s="817"/>
      <c r="F1972" s="817"/>
    </row>
    <row r="1973" spans="3:6">
      <c r="C1973" s="817"/>
      <c r="D1973" s="817"/>
      <c r="E1973" s="817"/>
      <c r="F1973" s="817"/>
    </row>
    <row r="1974" spans="3:6">
      <c r="C1974" s="817"/>
      <c r="D1974" s="817"/>
      <c r="E1974" s="817"/>
      <c r="F1974" s="817"/>
    </row>
    <row r="1975" spans="3:6">
      <c r="C1975" s="817"/>
      <c r="D1975" s="817"/>
      <c r="E1975" s="817"/>
      <c r="F1975" s="817"/>
    </row>
    <row r="1976" spans="3:6">
      <c r="C1976" s="817"/>
      <c r="D1976" s="817"/>
      <c r="E1976" s="817"/>
      <c r="F1976" s="817"/>
    </row>
    <row r="1977" spans="3:6">
      <c r="C1977" s="817"/>
      <c r="D1977" s="817"/>
      <c r="E1977" s="817"/>
      <c r="F1977" s="817"/>
    </row>
    <row r="1978" spans="3:6">
      <c r="C1978" s="817"/>
      <c r="D1978" s="817"/>
      <c r="E1978" s="817"/>
      <c r="F1978" s="817"/>
    </row>
    <row r="1979" spans="3:6">
      <c r="C1979" s="817"/>
      <c r="D1979" s="817"/>
      <c r="E1979" s="817"/>
      <c r="F1979" s="817"/>
    </row>
    <row r="1980" spans="3:6">
      <c r="C1980" s="817"/>
      <c r="D1980" s="817"/>
      <c r="E1980" s="817"/>
      <c r="F1980" s="817"/>
    </row>
    <row r="1981" spans="3:6">
      <c r="C1981" s="817"/>
      <c r="D1981" s="817"/>
      <c r="E1981" s="817"/>
      <c r="F1981" s="817"/>
    </row>
    <row r="1982" spans="3:6">
      <c r="C1982" s="817"/>
      <c r="D1982" s="817"/>
      <c r="E1982" s="817"/>
      <c r="F1982" s="817"/>
    </row>
    <row r="1983" spans="3:6">
      <c r="C1983" s="817"/>
      <c r="D1983" s="817"/>
      <c r="E1983" s="817"/>
      <c r="F1983" s="817"/>
    </row>
    <row r="1984" spans="3:6">
      <c r="C1984" s="817"/>
      <c r="D1984" s="817"/>
      <c r="E1984" s="817"/>
      <c r="F1984" s="817"/>
    </row>
    <row r="1985" spans="3:6">
      <c r="C1985" s="817"/>
      <c r="D1985" s="817"/>
      <c r="E1985" s="817"/>
      <c r="F1985" s="817"/>
    </row>
    <row r="1986" spans="3:6">
      <c r="C1986" s="817"/>
      <c r="D1986" s="817"/>
      <c r="E1986" s="817"/>
      <c r="F1986" s="817"/>
    </row>
    <row r="1987" spans="3:6">
      <c r="C1987" s="817"/>
      <c r="D1987" s="817"/>
      <c r="E1987" s="817"/>
      <c r="F1987" s="817"/>
    </row>
    <row r="1988" spans="3:6">
      <c r="C1988" s="817"/>
      <c r="D1988" s="817"/>
      <c r="E1988" s="817"/>
      <c r="F1988" s="817"/>
    </row>
    <row r="1989" spans="3:6">
      <c r="C1989" s="817"/>
      <c r="D1989" s="817"/>
      <c r="E1989" s="817"/>
      <c r="F1989" s="817"/>
    </row>
    <row r="1990" spans="3:6">
      <c r="C1990" s="817"/>
      <c r="D1990" s="817"/>
      <c r="E1990" s="817"/>
      <c r="F1990" s="817"/>
    </row>
    <row r="1991" spans="3:6">
      <c r="C1991" s="817"/>
      <c r="D1991" s="817"/>
      <c r="E1991" s="817"/>
      <c r="F1991" s="817"/>
    </row>
    <row r="1992" spans="3:6">
      <c r="C1992" s="817"/>
      <c r="D1992" s="817"/>
      <c r="E1992" s="817"/>
      <c r="F1992" s="817"/>
    </row>
    <row r="1993" spans="3:6">
      <c r="C1993" s="817"/>
      <c r="D1993" s="817"/>
      <c r="E1993" s="817"/>
      <c r="F1993" s="817"/>
    </row>
    <row r="1994" spans="3:6">
      <c r="C1994" s="817"/>
      <c r="D1994" s="817"/>
      <c r="E1994" s="817"/>
      <c r="F1994" s="817"/>
    </row>
    <row r="1995" spans="3:6">
      <c r="C1995" s="817"/>
      <c r="D1995" s="817"/>
      <c r="E1995" s="817"/>
      <c r="F1995" s="817"/>
    </row>
    <row r="1996" spans="3:6">
      <c r="C1996" s="817"/>
      <c r="D1996" s="817"/>
      <c r="E1996" s="817"/>
      <c r="F1996" s="817"/>
    </row>
    <row r="1997" spans="3:6">
      <c r="C1997" s="817"/>
      <c r="D1997" s="817"/>
      <c r="E1997" s="817"/>
      <c r="F1997" s="817"/>
    </row>
    <row r="1998" spans="3:6">
      <c r="C1998" s="817"/>
      <c r="D1998" s="817"/>
      <c r="E1998" s="817"/>
      <c r="F1998" s="817"/>
    </row>
    <row r="1999" spans="3:6">
      <c r="C1999" s="817"/>
      <c r="D1999" s="817"/>
      <c r="E1999" s="817"/>
      <c r="F1999" s="817"/>
    </row>
    <row r="2000" spans="3:6">
      <c r="C2000" s="817"/>
      <c r="D2000" s="817"/>
      <c r="E2000" s="817"/>
      <c r="F2000" s="817"/>
    </row>
    <row r="2001" spans="3:6">
      <c r="C2001" s="817"/>
      <c r="D2001" s="817"/>
      <c r="E2001" s="817"/>
      <c r="F2001" s="817"/>
    </row>
    <row r="2002" spans="3:6">
      <c r="C2002" s="817"/>
      <c r="D2002" s="817"/>
      <c r="E2002" s="817"/>
      <c r="F2002" s="817"/>
    </row>
    <row r="2003" spans="3:6">
      <c r="C2003" s="817"/>
      <c r="D2003" s="817"/>
      <c r="E2003" s="817"/>
      <c r="F2003" s="817"/>
    </row>
    <row r="2004" spans="3:6">
      <c r="C2004" s="817"/>
      <c r="D2004" s="817"/>
      <c r="E2004" s="817"/>
      <c r="F2004" s="817"/>
    </row>
    <row r="2005" spans="3:6">
      <c r="C2005" s="817"/>
      <c r="D2005" s="817"/>
      <c r="E2005" s="817"/>
      <c r="F2005" s="817"/>
    </row>
    <row r="2006" spans="3:6">
      <c r="C2006" s="817"/>
      <c r="D2006" s="817"/>
      <c r="E2006" s="817"/>
      <c r="F2006" s="817"/>
    </row>
    <row r="2007" spans="3:6">
      <c r="C2007" s="817"/>
      <c r="D2007" s="817"/>
      <c r="E2007" s="817"/>
      <c r="F2007" s="817"/>
    </row>
    <row r="2008" spans="3:6">
      <c r="C2008" s="817"/>
      <c r="D2008" s="817"/>
      <c r="E2008" s="817"/>
      <c r="F2008" s="817"/>
    </row>
    <row r="2009" spans="3:6">
      <c r="C2009" s="817"/>
      <c r="D2009" s="817"/>
      <c r="E2009" s="817"/>
      <c r="F2009" s="817"/>
    </row>
    <row r="2010" spans="3:6">
      <c r="C2010" s="817"/>
      <c r="D2010" s="817"/>
      <c r="E2010" s="817"/>
      <c r="F2010" s="817"/>
    </row>
    <row r="2011" spans="3:6">
      <c r="C2011" s="817"/>
      <c r="D2011" s="817"/>
      <c r="E2011" s="817"/>
      <c r="F2011" s="817"/>
    </row>
    <row r="2012" spans="3:6">
      <c r="C2012" s="817"/>
      <c r="D2012" s="817"/>
      <c r="E2012" s="817"/>
      <c r="F2012" s="817"/>
    </row>
    <row r="2013" spans="3:6">
      <c r="C2013" s="817"/>
      <c r="D2013" s="817"/>
      <c r="E2013" s="817"/>
      <c r="F2013" s="817"/>
    </row>
    <row r="2014" spans="3:6">
      <c r="C2014" s="817"/>
      <c r="D2014" s="817"/>
      <c r="E2014" s="817"/>
      <c r="F2014" s="817"/>
    </row>
    <row r="2015" spans="3:6">
      <c r="C2015" s="817"/>
      <c r="D2015" s="817"/>
      <c r="E2015" s="817"/>
      <c r="F2015" s="817"/>
    </row>
    <row r="2016" spans="3:6">
      <c r="C2016" s="817"/>
      <c r="D2016" s="817"/>
      <c r="E2016" s="817"/>
      <c r="F2016" s="817"/>
    </row>
    <row r="2017" spans="3:6">
      <c r="C2017" s="817"/>
      <c r="D2017" s="817"/>
      <c r="E2017" s="817"/>
      <c r="F2017" s="817"/>
    </row>
    <row r="2018" spans="3:6">
      <c r="C2018" s="817"/>
      <c r="D2018" s="817"/>
      <c r="E2018" s="817"/>
      <c r="F2018" s="817"/>
    </row>
    <row r="2019" spans="3:6">
      <c r="C2019" s="817"/>
      <c r="D2019" s="817"/>
      <c r="E2019" s="817"/>
      <c r="F2019" s="817"/>
    </row>
    <row r="2020" spans="3:6">
      <c r="C2020" s="817"/>
      <c r="D2020" s="817"/>
      <c r="E2020" s="817"/>
      <c r="F2020" s="817"/>
    </row>
    <row r="2021" spans="3:6">
      <c r="C2021" s="817"/>
      <c r="D2021" s="817"/>
      <c r="E2021" s="817"/>
      <c r="F2021" s="817"/>
    </row>
    <row r="2022" spans="3:6">
      <c r="C2022" s="817"/>
      <c r="D2022" s="817"/>
      <c r="E2022" s="817"/>
      <c r="F2022" s="817"/>
    </row>
    <row r="2023" spans="3:6">
      <c r="C2023" s="817"/>
      <c r="D2023" s="817"/>
      <c r="E2023" s="817"/>
      <c r="F2023" s="817"/>
    </row>
    <row r="2024" spans="3:6">
      <c r="C2024" s="817"/>
      <c r="D2024" s="817"/>
      <c r="E2024" s="817"/>
      <c r="F2024" s="817"/>
    </row>
    <row r="2025" spans="3:6">
      <c r="C2025" s="817"/>
      <c r="D2025" s="817"/>
      <c r="E2025" s="817"/>
      <c r="F2025" s="817"/>
    </row>
    <row r="2026" spans="3:6">
      <c r="C2026" s="817"/>
      <c r="D2026" s="817"/>
      <c r="E2026" s="817"/>
      <c r="F2026" s="817"/>
    </row>
    <row r="2027" spans="3:6">
      <c r="C2027" s="817"/>
      <c r="D2027" s="817"/>
      <c r="E2027" s="817"/>
      <c r="F2027" s="817"/>
    </row>
    <row r="2028" spans="3:6">
      <c r="C2028" s="817"/>
      <c r="D2028" s="817"/>
      <c r="E2028" s="817"/>
      <c r="F2028" s="817"/>
    </row>
    <row r="2029" spans="3:6">
      <c r="C2029" s="817"/>
      <c r="D2029" s="817"/>
      <c r="E2029" s="817"/>
      <c r="F2029" s="817"/>
    </row>
    <row r="2030" spans="3:6">
      <c r="C2030" s="817"/>
      <c r="D2030" s="817"/>
      <c r="E2030" s="817"/>
      <c r="F2030" s="817"/>
    </row>
    <row r="2031" spans="3:6">
      <c r="C2031" s="817"/>
      <c r="D2031" s="817"/>
      <c r="E2031" s="817"/>
      <c r="F2031" s="817"/>
    </row>
    <row r="2032" spans="3:6">
      <c r="C2032" s="817"/>
      <c r="D2032" s="817"/>
      <c r="E2032" s="817"/>
      <c r="F2032" s="817"/>
    </row>
    <row r="2033" spans="3:6">
      <c r="C2033" s="817"/>
      <c r="D2033" s="817"/>
      <c r="E2033" s="817"/>
      <c r="F2033" s="817"/>
    </row>
    <row r="2034" spans="3:6">
      <c r="C2034" s="817"/>
      <c r="D2034" s="817"/>
      <c r="E2034" s="817"/>
      <c r="F2034" s="817"/>
    </row>
    <row r="2035" spans="3:6">
      <c r="C2035" s="817"/>
      <c r="D2035" s="817"/>
      <c r="E2035" s="817"/>
      <c r="F2035" s="817"/>
    </row>
    <row r="2036" spans="3:6">
      <c r="C2036" s="817"/>
      <c r="D2036" s="817"/>
      <c r="E2036" s="817"/>
      <c r="F2036" s="817"/>
    </row>
    <row r="2037" spans="3:6">
      <c r="C2037" s="817"/>
      <c r="D2037" s="817"/>
      <c r="E2037" s="817"/>
      <c r="F2037" s="817"/>
    </row>
    <row r="2038" spans="3:6">
      <c r="C2038" s="817"/>
      <c r="D2038" s="817"/>
      <c r="E2038" s="817"/>
      <c r="F2038" s="817"/>
    </row>
    <row r="2039" spans="3:6">
      <c r="C2039" s="817"/>
      <c r="D2039" s="817"/>
      <c r="E2039" s="817"/>
      <c r="F2039" s="817"/>
    </row>
    <row r="2040" spans="3:6">
      <c r="C2040" s="817"/>
      <c r="D2040" s="817"/>
      <c r="E2040" s="817"/>
      <c r="F2040" s="817"/>
    </row>
    <row r="2041" spans="3:6">
      <c r="C2041" s="817"/>
      <c r="D2041" s="817"/>
      <c r="E2041" s="817"/>
      <c r="F2041" s="817"/>
    </row>
    <row r="2042" spans="3:6">
      <c r="C2042" s="817"/>
      <c r="D2042" s="817"/>
      <c r="E2042" s="817"/>
      <c r="F2042" s="817"/>
    </row>
    <row r="2043" spans="3:6">
      <c r="C2043" s="817"/>
      <c r="D2043" s="817"/>
      <c r="E2043" s="817"/>
      <c r="F2043" s="817"/>
    </row>
    <row r="2044" spans="3:6">
      <c r="C2044" s="817"/>
      <c r="D2044" s="817"/>
      <c r="E2044" s="817"/>
      <c r="F2044" s="817"/>
    </row>
    <row r="2045" spans="3:6">
      <c r="C2045" s="817"/>
      <c r="D2045" s="817"/>
      <c r="E2045" s="817"/>
      <c r="F2045" s="817"/>
    </row>
    <row r="2046" spans="3:6">
      <c r="C2046" s="817"/>
      <c r="D2046" s="817"/>
      <c r="E2046" s="817"/>
      <c r="F2046" s="817"/>
    </row>
    <row r="2047" spans="3:6">
      <c r="C2047" s="817"/>
      <c r="D2047" s="817"/>
      <c r="E2047" s="817"/>
      <c r="F2047" s="817"/>
    </row>
    <row r="2048" spans="3:6">
      <c r="C2048" s="817"/>
      <c r="D2048" s="817"/>
      <c r="E2048" s="817"/>
      <c r="F2048" s="817"/>
    </row>
    <row r="2049" spans="3:6">
      <c r="C2049" s="817"/>
      <c r="D2049" s="817"/>
      <c r="E2049" s="817"/>
      <c r="F2049" s="817"/>
    </row>
    <row r="2050" spans="3:6">
      <c r="C2050" s="817"/>
      <c r="D2050" s="817"/>
      <c r="E2050" s="817"/>
      <c r="F2050" s="817"/>
    </row>
    <row r="2051" spans="3:6">
      <c r="C2051" s="817"/>
      <c r="D2051" s="817"/>
      <c r="E2051" s="817"/>
      <c r="F2051" s="817"/>
    </row>
    <row r="2052" spans="3:6">
      <c r="C2052" s="817"/>
      <c r="D2052" s="817"/>
      <c r="E2052" s="817"/>
      <c r="F2052" s="817"/>
    </row>
    <row r="2053" spans="3:6">
      <c r="C2053" s="817"/>
      <c r="D2053" s="817"/>
      <c r="E2053" s="817"/>
      <c r="F2053" s="817"/>
    </row>
    <row r="2054" spans="3:6">
      <c r="C2054" s="817"/>
      <c r="D2054" s="817"/>
      <c r="E2054" s="817"/>
      <c r="F2054" s="817"/>
    </row>
    <row r="2055" spans="3:6">
      <c r="C2055" s="817"/>
      <c r="D2055" s="817"/>
      <c r="E2055" s="817"/>
      <c r="F2055" s="817"/>
    </row>
    <row r="2056" spans="3:6">
      <c r="C2056" s="817"/>
      <c r="D2056" s="817"/>
      <c r="E2056" s="817"/>
      <c r="F2056" s="817"/>
    </row>
    <row r="2057" spans="3:6">
      <c r="C2057" s="817"/>
      <c r="D2057" s="817"/>
      <c r="E2057" s="817"/>
      <c r="F2057" s="817"/>
    </row>
    <row r="2058" spans="3:6">
      <c r="C2058" s="817"/>
      <c r="D2058" s="817"/>
      <c r="E2058" s="817"/>
      <c r="F2058" s="817"/>
    </row>
    <row r="2059" spans="3:6">
      <c r="C2059" s="817"/>
      <c r="D2059" s="817"/>
      <c r="E2059" s="817"/>
      <c r="F2059" s="817"/>
    </row>
    <row r="2060" spans="3:6">
      <c r="C2060" s="817"/>
      <c r="D2060" s="817"/>
      <c r="E2060" s="817"/>
      <c r="F2060" s="817"/>
    </row>
    <row r="2061" spans="3:6">
      <c r="C2061" s="817"/>
      <c r="D2061" s="817"/>
      <c r="E2061" s="817"/>
      <c r="F2061" s="817"/>
    </row>
    <row r="2062" spans="3:6">
      <c r="C2062" s="817"/>
      <c r="D2062" s="817"/>
      <c r="E2062" s="817"/>
      <c r="F2062" s="817"/>
    </row>
    <row r="2063" spans="3:6">
      <c r="C2063" s="817"/>
      <c r="D2063" s="817"/>
      <c r="E2063" s="817"/>
      <c r="F2063" s="817"/>
    </row>
    <row r="2064" spans="3:6">
      <c r="C2064" s="817"/>
      <c r="D2064" s="817"/>
      <c r="E2064" s="817"/>
      <c r="F2064" s="817"/>
    </row>
    <row r="2065" spans="3:6">
      <c r="C2065" s="817"/>
      <c r="D2065" s="817"/>
      <c r="E2065" s="817"/>
      <c r="F2065" s="817"/>
    </row>
    <row r="2066" spans="3:6">
      <c r="C2066" s="817"/>
      <c r="D2066" s="817"/>
      <c r="E2066" s="817"/>
      <c r="F2066" s="817"/>
    </row>
    <row r="2067" spans="3:6">
      <c r="C2067" s="817"/>
      <c r="D2067" s="817"/>
      <c r="E2067" s="817"/>
      <c r="F2067" s="817"/>
    </row>
    <row r="2068" spans="3:6">
      <c r="C2068" s="817"/>
      <c r="D2068" s="817"/>
      <c r="E2068" s="817"/>
      <c r="F2068" s="817"/>
    </row>
    <row r="2069" spans="3:6">
      <c r="C2069" s="817"/>
      <c r="D2069" s="817"/>
      <c r="E2069" s="817"/>
      <c r="F2069" s="817"/>
    </row>
    <row r="2070" spans="3:6">
      <c r="C2070" s="817"/>
      <c r="D2070" s="817"/>
      <c r="E2070" s="817"/>
      <c r="F2070" s="817"/>
    </row>
    <row r="2071" spans="3:6">
      <c r="C2071" s="817"/>
      <c r="D2071" s="817"/>
      <c r="E2071" s="817"/>
      <c r="F2071" s="817"/>
    </row>
    <row r="2072" spans="3:6">
      <c r="C2072" s="817"/>
      <c r="D2072" s="817"/>
      <c r="E2072" s="817"/>
      <c r="F2072" s="817"/>
    </row>
    <row r="2073" spans="3:6">
      <c r="C2073" s="817"/>
      <c r="D2073" s="817"/>
      <c r="E2073" s="817"/>
      <c r="F2073" s="817"/>
    </row>
    <row r="2074" spans="3:6">
      <c r="C2074" s="817"/>
      <c r="D2074" s="817"/>
      <c r="E2074" s="817"/>
      <c r="F2074" s="817"/>
    </row>
    <row r="2075" spans="3:6">
      <c r="C2075" s="817"/>
      <c r="D2075" s="817"/>
      <c r="E2075" s="817"/>
      <c r="F2075" s="817"/>
    </row>
    <row r="2076" spans="3:6">
      <c r="C2076" s="817"/>
      <c r="D2076" s="817"/>
      <c r="E2076" s="817"/>
      <c r="F2076" s="817"/>
    </row>
    <row r="2077" spans="3:6">
      <c r="C2077" s="817"/>
      <c r="D2077" s="817"/>
      <c r="E2077" s="817"/>
      <c r="F2077" s="817"/>
    </row>
    <row r="2078" spans="3:6">
      <c r="C2078" s="817"/>
      <c r="D2078" s="817"/>
      <c r="E2078" s="817"/>
      <c r="F2078" s="817"/>
    </row>
    <row r="2079" spans="3:6">
      <c r="C2079" s="817"/>
      <c r="D2079" s="817"/>
      <c r="E2079" s="817"/>
      <c r="F2079" s="817"/>
    </row>
    <row r="2080" spans="3:6">
      <c r="C2080" s="817"/>
      <c r="D2080" s="817"/>
      <c r="E2080" s="817"/>
      <c r="F2080" s="817"/>
    </row>
    <row r="2081" spans="3:6">
      <c r="C2081" s="817"/>
      <c r="D2081" s="817"/>
      <c r="E2081" s="817"/>
      <c r="F2081" s="817"/>
    </row>
    <row r="2082" spans="3:6">
      <c r="C2082" s="817"/>
      <c r="D2082" s="817"/>
      <c r="E2082" s="817"/>
      <c r="F2082" s="817"/>
    </row>
    <row r="2083" spans="3:6">
      <c r="C2083" s="817"/>
      <c r="D2083" s="817"/>
      <c r="E2083" s="817"/>
      <c r="F2083" s="817"/>
    </row>
    <row r="2084" spans="3:6">
      <c r="C2084" s="817"/>
      <c r="D2084" s="817"/>
      <c r="E2084" s="817"/>
      <c r="F2084" s="817"/>
    </row>
    <row r="2085" spans="3:6">
      <c r="C2085" s="817"/>
      <c r="D2085" s="817"/>
      <c r="E2085" s="817"/>
      <c r="F2085" s="817"/>
    </row>
    <row r="2086" spans="3:6">
      <c r="C2086" s="817"/>
      <c r="D2086" s="817"/>
      <c r="E2086" s="817"/>
      <c r="F2086" s="817"/>
    </row>
    <row r="2087" spans="3:6">
      <c r="C2087" s="817"/>
      <c r="D2087" s="817"/>
      <c r="E2087" s="817"/>
      <c r="F2087" s="817"/>
    </row>
    <row r="2088" spans="3:6">
      <c r="C2088" s="817"/>
      <c r="D2088" s="817"/>
      <c r="E2088" s="817"/>
      <c r="F2088" s="817"/>
    </row>
    <row r="2089" spans="3:6">
      <c r="C2089" s="817"/>
      <c r="D2089" s="817"/>
      <c r="E2089" s="817"/>
      <c r="F2089" s="817"/>
    </row>
    <row r="2090" spans="3:6">
      <c r="C2090" s="817"/>
      <c r="D2090" s="817"/>
      <c r="E2090" s="817"/>
      <c r="F2090" s="817"/>
    </row>
    <row r="2091" spans="3:6">
      <c r="C2091" s="817"/>
      <c r="D2091" s="817"/>
      <c r="E2091" s="817"/>
      <c r="F2091" s="817"/>
    </row>
    <row r="2092" spans="3:6">
      <c r="C2092" s="817"/>
      <c r="D2092" s="817"/>
      <c r="E2092" s="817"/>
      <c r="F2092" s="817"/>
    </row>
    <row r="2093" spans="3:6">
      <c r="C2093" s="817"/>
      <c r="D2093" s="817"/>
      <c r="E2093" s="817"/>
      <c r="F2093" s="817"/>
    </row>
    <row r="2094" spans="3:6">
      <c r="C2094" s="817"/>
      <c r="D2094" s="817"/>
      <c r="E2094" s="817"/>
      <c r="F2094" s="817"/>
    </row>
    <row r="2095" spans="3:6">
      <c r="C2095" s="817"/>
      <c r="D2095" s="817"/>
      <c r="E2095" s="817"/>
      <c r="F2095" s="817"/>
    </row>
    <row r="2096" spans="3:6">
      <c r="C2096" s="817"/>
      <c r="D2096" s="817"/>
      <c r="E2096" s="817"/>
      <c r="F2096" s="817"/>
    </row>
    <row r="2097" spans="3:6">
      <c r="C2097" s="817"/>
      <c r="D2097" s="817"/>
      <c r="E2097" s="817"/>
      <c r="F2097" s="817"/>
    </row>
    <row r="2098" spans="3:6">
      <c r="C2098" s="817"/>
      <c r="D2098" s="817"/>
      <c r="E2098" s="817"/>
      <c r="F2098" s="817"/>
    </row>
    <row r="2099" spans="3:6">
      <c r="C2099" s="817"/>
      <c r="D2099" s="817"/>
      <c r="E2099" s="817"/>
      <c r="F2099" s="817"/>
    </row>
    <row r="2100" spans="3:6">
      <c r="C2100" s="817"/>
      <c r="D2100" s="817"/>
      <c r="E2100" s="817"/>
      <c r="F2100" s="817"/>
    </row>
    <row r="2101" spans="3:6">
      <c r="C2101" s="817"/>
      <c r="D2101" s="817"/>
      <c r="E2101" s="817"/>
      <c r="F2101" s="817"/>
    </row>
    <row r="2102" spans="3:6">
      <c r="C2102" s="817"/>
      <c r="D2102" s="817"/>
      <c r="E2102" s="817"/>
      <c r="F2102" s="817"/>
    </row>
    <row r="2103" spans="3:6">
      <c r="C2103" s="817"/>
      <c r="D2103" s="817"/>
      <c r="E2103" s="817"/>
      <c r="F2103" s="817"/>
    </row>
    <row r="2104" spans="3:6">
      <c r="C2104" s="817"/>
      <c r="D2104" s="817"/>
      <c r="E2104" s="817"/>
      <c r="F2104" s="817"/>
    </row>
    <row r="2105" spans="3:6">
      <c r="C2105" s="817"/>
      <c r="D2105" s="817"/>
      <c r="E2105" s="817"/>
      <c r="F2105" s="817"/>
    </row>
    <row r="2106" spans="3:6">
      <c r="C2106" s="817"/>
      <c r="D2106" s="817"/>
      <c r="E2106" s="817"/>
      <c r="F2106" s="817"/>
    </row>
    <row r="2107" spans="3:6">
      <c r="C2107" s="817"/>
      <c r="D2107" s="817"/>
      <c r="E2107" s="817"/>
      <c r="F2107" s="817"/>
    </row>
    <row r="2108" spans="3:6">
      <c r="C2108" s="817"/>
      <c r="D2108" s="817"/>
      <c r="E2108" s="817"/>
      <c r="F2108" s="817"/>
    </row>
    <row r="2109" spans="3:6">
      <c r="C2109" s="817"/>
      <c r="D2109" s="817"/>
      <c r="E2109" s="817"/>
      <c r="F2109" s="817"/>
    </row>
    <row r="2110" spans="3:6">
      <c r="C2110" s="817"/>
      <c r="D2110" s="817"/>
      <c r="E2110" s="817"/>
      <c r="F2110" s="817"/>
    </row>
    <row r="2111" spans="3:6">
      <c r="C2111" s="817"/>
      <c r="D2111" s="817"/>
      <c r="E2111" s="817"/>
      <c r="F2111" s="817"/>
    </row>
    <row r="2112" spans="3:6">
      <c r="C2112" s="817"/>
      <c r="D2112" s="817"/>
      <c r="E2112" s="817"/>
      <c r="F2112" s="817"/>
    </row>
    <row r="2113" spans="3:6">
      <c r="C2113" s="817"/>
      <c r="D2113" s="817"/>
      <c r="E2113" s="817"/>
      <c r="F2113" s="817"/>
    </row>
    <row r="2114" spans="3:6">
      <c r="C2114" s="817"/>
      <c r="D2114" s="817"/>
      <c r="E2114" s="817"/>
      <c r="F2114" s="817"/>
    </row>
    <row r="2115" spans="3:6">
      <c r="C2115" s="817"/>
      <c r="D2115" s="817"/>
      <c r="E2115" s="817"/>
      <c r="F2115" s="817"/>
    </row>
    <row r="2116" spans="3:6">
      <c r="C2116" s="817"/>
      <c r="D2116" s="817"/>
      <c r="E2116" s="817"/>
      <c r="F2116" s="817"/>
    </row>
    <row r="2117" spans="3:6">
      <c r="C2117" s="817"/>
      <c r="D2117" s="817"/>
      <c r="E2117" s="817"/>
      <c r="F2117" s="817"/>
    </row>
    <row r="2118" spans="3:6">
      <c r="C2118" s="817"/>
      <c r="D2118" s="817"/>
      <c r="E2118" s="817"/>
      <c r="F2118" s="817"/>
    </row>
    <row r="2119" spans="3:6">
      <c r="C2119" s="817"/>
      <c r="D2119" s="817"/>
      <c r="E2119" s="817"/>
      <c r="F2119" s="817"/>
    </row>
    <row r="2120" spans="3:6">
      <c r="C2120" s="817"/>
      <c r="D2120" s="817"/>
      <c r="E2120" s="817"/>
      <c r="F2120" s="817"/>
    </row>
    <row r="2121" spans="3:6">
      <c r="C2121" s="817"/>
      <c r="D2121" s="817"/>
      <c r="E2121" s="817"/>
      <c r="F2121" s="817"/>
    </row>
    <row r="2122" spans="3:6">
      <c r="C2122" s="817"/>
      <c r="D2122" s="817"/>
      <c r="E2122" s="817"/>
      <c r="F2122" s="817"/>
    </row>
    <row r="2123" spans="3:6">
      <c r="C2123" s="817"/>
      <c r="D2123" s="817"/>
      <c r="E2123" s="817"/>
      <c r="F2123" s="817"/>
    </row>
    <row r="2124" spans="3:6">
      <c r="C2124" s="817"/>
      <c r="D2124" s="817"/>
      <c r="E2124" s="817"/>
      <c r="F2124" s="817"/>
    </row>
    <row r="2125" spans="3:6">
      <c r="C2125" s="817"/>
      <c r="D2125" s="817"/>
      <c r="E2125" s="817"/>
      <c r="F2125" s="817"/>
    </row>
    <row r="2126" spans="3:6">
      <c r="C2126" s="817"/>
      <c r="D2126" s="817"/>
      <c r="E2126" s="817"/>
      <c r="F2126" s="817"/>
    </row>
    <row r="2127" spans="3:6">
      <c r="C2127" s="817"/>
      <c r="D2127" s="817"/>
      <c r="E2127" s="817"/>
      <c r="F2127" s="817"/>
    </row>
    <row r="2128" spans="3:6">
      <c r="C2128" s="817"/>
      <c r="D2128" s="817"/>
      <c r="E2128" s="817"/>
      <c r="F2128" s="817"/>
    </row>
    <row r="2129" spans="3:6">
      <c r="C2129" s="817"/>
      <c r="D2129" s="817"/>
      <c r="E2129" s="817"/>
      <c r="F2129" s="817"/>
    </row>
    <row r="2130" spans="3:6">
      <c r="C2130" s="817"/>
      <c r="D2130" s="817"/>
      <c r="E2130" s="817"/>
      <c r="F2130" s="817"/>
    </row>
    <row r="2131" spans="3:6">
      <c r="C2131" s="817"/>
      <c r="D2131" s="817"/>
      <c r="E2131" s="817"/>
      <c r="F2131" s="817"/>
    </row>
    <row r="2132" spans="3:6">
      <c r="C2132" s="817"/>
      <c r="D2132" s="817"/>
      <c r="E2132" s="817"/>
      <c r="F2132" s="817"/>
    </row>
    <row r="2133" spans="3:6">
      <c r="C2133" s="817"/>
      <c r="D2133" s="817"/>
      <c r="E2133" s="817"/>
      <c r="F2133" s="817"/>
    </row>
    <row r="2134" spans="3:6">
      <c r="C2134" s="817"/>
      <c r="D2134" s="817"/>
      <c r="E2134" s="817"/>
      <c r="F2134" s="817"/>
    </row>
    <row r="2135" spans="3:6">
      <c r="C2135" s="817"/>
      <c r="D2135" s="817"/>
      <c r="E2135" s="817"/>
      <c r="F2135" s="817"/>
    </row>
    <row r="2136" spans="3:6">
      <c r="C2136" s="817"/>
      <c r="D2136" s="817"/>
      <c r="E2136" s="817"/>
      <c r="F2136" s="817"/>
    </row>
    <row r="2137" spans="3:6">
      <c r="C2137" s="817"/>
      <c r="D2137" s="817"/>
      <c r="E2137" s="817"/>
      <c r="F2137" s="817"/>
    </row>
    <row r="2138" spans="3:6">
      <c r="C2138" s="817"/>
      <c r="D2138" s="817"/>
      <c r="E2138" s="817"/>
      <c r="F2138" s="817"/>
    </row>
    <row r="2139" spans="3:6">
      <c r="C2139" s="817"/>
      <c r="D2139" s="817"/>
      <c r="E2139" s="817"/>
      <c r="F2139" s="817"/>
    </row>
    <row r="2140" spans="3:6">
      <c r="C2140" s="817"/>
      <c r="D2140" s="817"/>
      <c r="E2140" s="817"/>
      <c r="F2140" s="817"/>
    </row>
    <row r="2141" spans="3:6">
      <c r="C2141" s="817"/>
      <c r="D2141" s="817"/>
      <c r="E2141" s="817"/>
      <c r="F2141" s="817"/>
    </row>
    <row r="2142" spans="3:6">
      <c r="C2142" s="817"/>
      <c r="D2142" s="817"/>
      <c r="E2142" s="817"/>
      <c r="F2142" s="817"/>
    </row>
    <row r="2143" spans="3:6">
      <c r="C2143" s="817"/>
      <c r="D2143" s="817"/>
      <c r="E2143" s="817"/>
      <c r="F2143" s="817"/>
    </row>
    <row r="2144" spans="3:6">
      <c r="C2144" s="817"/>
      <c r="D2144" s="817"/>
      <c r="E2144" s="817"/>
      <c r="F2144" s="817"/>
    </row>
    <row r="2145" spans="3:6">
      <c r="C2145" s="817"/>
      <c r="D2145" s="817"/>
      <c r="E2145" s="817"/>
      <c r="F2145" s="817"/>
    </row>
    <row r="2146" spans="3:6">
      <c r="C2146" s="817"/>
      <c r="D2146" s="817"/>
      <c r="E2146" s="817"/>
      <c r="F2146" s="817"/>
    </row>
    <row r="2147" spans="3:6">
      <c r="C2147" s="817"/>
      <c r="D2147" s="817"/>
      <c r="E2147" s="817"/>
      <c r="F2147" s="817"/>
    </row>
    <row r="2148" spans="3:6">
      <c r="C2148" s="817"/>
      <c r="D2148" s="817"/>
      <c r="E2148" s="817"/>
      <c r="F2148" s="817"/>
    </row>
    <row r="2149" spans="3:6">
      <c r="C2149" s="817"/>
      <c r="D2149" s="817"/>
      <c r="E2149" s="817"/>
      <c r="F2149" s="817"/>
    </row>
    <row r="2150" spans="3:6">
      <c r="C2150" s="817"/>
      <c r="D2150" s="817"/>
      <c r="E2150" s="817"/>
      <c r="F2150" s="817"/>
    </row>
    <row r="2151" spans="3:6">
      <c r="C2151" s="817"/>
      <c r="D2151" s="817"/>
      <c r="E2151" s="817"/>
      <c r="F2151" s="817"/>
    </row>
    <row r="2152" spans="3:6">
      <c r="C2152" s="817"/>
      <c r="D2152" s="817"/>
      <c r="E2152" s="817"/>
      <c r="F2152" s="817"/>
    </row>
    <row r="2153" spans="3:6">
      <c r="C2153" s="817"/>
      <c r="D2153" s="817"/>
      <c r="E2153" s="817"/>
      <c r="F2153" s="817"/>
    </row>
    <row r="2154" spans="3:6">
      <c r="C2154" s="817"/>
      <c r="D2154" s="817"/>
      <c r="E2154" s="817"/>
      <c r="F2154" s="817"/>
    </row>
    <row r="2155" spans="3:6">
      <c r="C2155" s="817"/>
      <c r="D2155" s="817"/>
      <c r="E2155" s="817"/>
      <c r="F2155" s="817"/>
    </row>
    <row r="2156" spans="3:6">
      <c r="C2156" s="817"/>
      <c r="D2156" s="817"/>
      <c r="E2156" s="817"/>
      <c r="F2156" s="817"/>
    </row>
    <row r="2157" spans="3:6">
      <c r="C2157" s="817"/>
      <c r="D2157" s="817"/>
      <c r="E2157" s="817"/>
      <c r="F2157" s="817"/>
    </row>
    <row r="2158" spans="3:6">
      <c r="C2158" s="817"/>
      <c r="D2158" s="817"/>
      <c r="E2158" s="817"/>
      <c r="F2158" s="817"/>
    </row>
    <row r="2159" spans="3:6">
      <c r="C2159" s="817"/>
      <c r="D2159" s="817"/>
      <c r="E2159" s="817"/>
      <c r="F2159" s="817"/>
    </row>
    <row r="2160" spans="3:6">
      <c r="C2160" s="817"/>
      <c r="D2160" s="817"/>
      <c r="E2160" s="817"/>
      <c r="F2160" s="817"/>
    </row>
    <row r="2161" spans="3:6">
      <c r="C2161" s="817"/>
      <c r="D2161" s="817"/>
      <c r="E2161" s="817"/>
      <c r="F2161" s="817"/>
    </row>
    <row r="2162" spans="3:6">
      <c r="C2162" s="817"/>
      <c r="D2162" s="817"/>
      <c r="E2162" s="817"/>
      <c r="F2162" s="817"/>
    </row>
    <row r="2163" spans="3:6">
      <c r="C2163" s="817"/>
      <c r="D2163" s="817"/>
      <c r="E2163" s="817"/>
      <c r="F2163" s="817"/>
    </row>
    <row r="2164" spans="3:6">
      <c r="C2164" s="817"/>
      <c r="D2164" s="817"/>
      <c r="E2164" s="817"/>
      <c r="F2164" s="817"/>
    </row>
    <row r="2165" spans="3:6">
      <c r="C2165" s="817"/>
      <c r="D2165" s="817"/>
      <c r="E2165" s="817"/>
      <c r="F2165" s="817"/>
    </row>
    <row r="2166" spans="3:6">
      <c r="C2166" s="817"/>
      <c r="D2166" s="817"/>
      <c r="E2166" s="817"/>
      <c r="F2166" s="817"/>
    </row>
    <row r="2167" spans="3:6">
      <c r="C2167" s="817"/>
      <c r="D2167" s="817"/>
      <c r="E2167" s="817"/>
      <c r="F2167" s="817"/>
    </row>
    <row r="2168" spans="3:6">
      <c r="C2168" s="817"/>
      <c r="D2168" s="817"/>
      <c r="E2168" s="817"/>
      <c r="F2168" s="817"/>
    </row>
    <row r="2169" spans="3:6">
      <c r="C2169" s="817"/>
      <c r="D2169" s="817"/>
      <c r="E2169" s="817"/>
      <c r="F2169" s="817"/>
    </row>
    <row r="2170" spans="3:6">
      <c r="C2170" s="817"/>
      <c r="D2170" s="817"/>
      <c r="E2170" s="817"/>
      <c r="F2170" s="817"/>
    </row>
    <row r="2171" spans="3:6">
      <c r="C2171" s="817"/>
      <c r="D2171" s="817"/>
      <c r="E2171" s="817"/>
      <c r="F2171" s="817"/>
    </row>
    <row r="2172" spans="3:6">
      <c r="C2172" s="817"/>
      <c r="D2172" s="817"/>
      <c r="E2172" s="817"/>
      <c r="F2172" s="817"/>
    </row>
    <row r="2173" spans="3:6">
      <c r="C2173" s="817"/>
      <c r="D2173" s="817"/>
      <c r="E2173" s="817"/>
      <c r="F2173" s="817"/>
    </row>
    <row r="2174" spans="3:6">
      <c r="C2174" s="817"/>
      <c r="D2174" s="817"/>
      <c r="E2174" s="817"/>
      <c r="F2174" s="817"/>
    </row>
    <row r="2175" spans="3:6">
      <c r="C2175" s="817"/>
      <c r="D2175" s="817"/>
      <c r="E2175" s="817"/>
      <c r="F2175" s="817"/>
    </row>
    <row r="2176" spans="3:6">
      <c r="C2176" s="817"/>
      <c r="D2176" s="817"/>
      <c r="E2176" s="817"/>
      <c r="F2176" s="817"/>
    </row>
    <row r="2177" spans="3:6">
      <c r="C2177" s="817"/>
      <c r="D2177" s="817"/>
      <c r="E2177" s="817"/>
      <c r="F2177" s="817"/>
    </row>
    <row r="2178" spans="3:6">
      <c r="C2178" s="817"/>
      <c r="D2178" s="817"/>
      <c r="E2178" s="817"/>
      <c r="F2178" s="817"/>
    </row>
    <row r="2179" spans="3:6">
      <c r="C2179" s="817"/>
      <c r="D2179" s="817"/>
      <c r="E2179" s="817"/>
      <c r="F2179" s="817"/>
    </row>
    <row r="2180" spans="3:6">
      <c r="C2180" s="817"/>
      <c r="D2180" s="817"/>
      <c r="E2180" s="817"/>
      <c r="F2180" s="817"/>
    </row>
    <row r="2181" spans="3:6">
      <c r="C2181" s="817"/>
      <c r="D2181" s="817"/>
      <c r="E2181" s="817"/>
      <c r="F2181" s="817"/>
    </row>
    <row r="2182" spans="3:6">
      <c r="C2182" s="817"/>
      <c r="D2182" s="817"/>
      <c r="E2182" s="817"/>
      <c r="F2182" s="817"/>
    </row>
    <row r="2183" spans="3:6">
      <c r="C2183" s="817"/>
      <c r="D2183" s="817"/>
      <c r="E2183" s="817"/>
      <c r="F2183" s="817"/>
    </row>
    <row r="2184" spans="3:6">
      <c r="C2184" s="817"/>
      <c r="D2184" s="817"/>
      <c r="E2184" s="817"/>
      <c r="F2184" s="817"/>
    </row>
    <row r="2185" spans="3:6">
      <c r="C2185" s="817"/>
      <c r="D2185" s="817"/>
      <c r="E2185" s="817"/>
      <c r="F2185" s="817"/>
    </row>
    <row r="2186" spans="3:6">
      <c r="C2186" s="817"/>
      <c r="D2186" s="817"/>
      <c r="E2186" s="817"/>
      <c r="F2186" s="817"/>
    </row>
    <row r="2187" spans="3:6">
      <c r="C2187" s="817"/>
      <c r="D2187" s="817"/>
      <c r="E2187" s="817"/>
      <c r="F2187" s="817"/>
    </row>
    <row r="2188" spans="3:6">
      <c r="C2188" s="817"/>
      <c r="D2188" s="817"/>
      <c r="E2188" s="817"/>
      <c r="F2188" s="817"/>
    </row>
    <row r="2189" spans="3:6">
      <c r="C2189" s="817"/>
      <c r="D2189" s="817"/>
      <c r="E2189" s="817"/>
      <c r="F2189" s="817"/>
    </row>
    <row r="2190" spans="3:6">
      <c r="C2190" s="817"/>
      <c r="D2190" s="817"/>
      <c r="E2190" s="817"/>
      <c r="F2190" s="817"/>
    </row>
    <row r="2191" spans="3:6">
      <c r="C2191" s="817"/>
      <c r="D2191" s="817"/>
      <c r="E2191" s="817"/>
      <c r="F2191" s="817"/>
    </row>
    <row r="2192" spans="3:6">
      <c r="C2192" s="817"/>
      <c r="D2192" s="817"/>
      <c r="E2192" s="817"/>
      <c r="F2192" s="817"/>
    </row>
    <row r="2193" spans="3:6">
      <c r="C2193" s="817"/>
      <c r="D2193" s="817"/>
      <c r="E2193" s="817"/>
      <c r="F2193" s="817"/>
    </row>
    <row r="2194" spans="3:6">
      <c r="C2194" s="817"/>
      <c r="D2194" s="817"/>
      <c r="E2194" s="817"/>
      <c r="F2194" s="817"/>
    </row>
    <row r="2195" spans="3:6">
      <c r="C2195" s="817"/>
      <c r="D2195" s="817"/>
      <c r="E2195" s="817"/>
      <c r="F2195" s="817"/>
    </row>
    <row r="2196" spans="3:6">
      <c r="C2196" s="817"/>
      <c r="D2196" s="817"/>
      <c r="E2196" s="817"/>
      <c r="F2196" s="817"/>
    </row>
    <row r="2197" spans="3:6">
      <c r="C2197" s="817"/>
      <c r="D2197" s="817"/>
      <c r="E2197" s="817"/>
      <c r="F2197" s="817"/>
    </row>
    <row r="2198" spans="3:6">
      <c r="C2198" s="817"/>
      <c r="D2198" s="817"/>
      <c r="E2198" s="817"/>
      <c r="F2198" s="817"/>
    </row>
    <row r="2199" spans="3:6">
      <c r="C2199" s="817"/>
      <c r="D2199" s="817"/>
      <c r="E2199" s="817"/>
      <c r="F2199" s="817"/>
    </row>
    <row r="2200" spans="3:6">
      <c r="C2200" s="817"/>
      <c r="D2200" s="817"/>
      <c r="E2200" s="817"/>
      <c r="F2200" s="817"/>
    </row>
    <row r="2201" spans="3:6">
      <c r="C2201" s="817"/>
      <c r="D2201" s="817"/>
      <c r="E2201" s="817"/>
      <c r="F2201" s="817"/>
    </row>
    <row r="2202" spans="3:6">
      <c r="C2202" s="817"/>
      <c r="D2202" s="817"/>
      <c r="E2202" s="817"/>
      <c r="F2202" s="817"/>
    </row>
    <row r="2203" spans="3:6">
      <c r="C2203" s="817"/>
      <c r="D2203" s="817"/>
      <c r="E2203" s="817"/>
      <c r="F2203" s="817"/>
    </row>
    <row r="2204" spans="3:6">
      <c r="C2204" s="817"/>
      <c r="D2204" s="817"/>
      <c r="E2204" s="817"/>
      <c r="F2204" s="817"/>
    </row>
    <row r="2205" spans="3:6">
      <c r="C2205" s="817"/>
      <c r="D2205" s="817"/>
      <c r="E2205" s="817"/>
      <c r="F2205" s="817"/>
    </row>
    <row r="2206" spans="3:6">
      <c r="C2206" s="817"/>
      <c r="D2206" s="817"/>
      <c r="E2206" s="817"/>
      <c r="F2206" s="817"/>
    </row>
    <row r="2207" spans="3:6">
      <c r="C2207" s="817"/>
      <c r="D2207" s="817"/>
      <c r="E2207" s="817"/>
      <c r="F2207" s="817"/>
    </row>
    <row r="2208" spans="3:6">
      <c r="C2208" s="817"/>
      <c r="D2208" s="817"/>
      <c r="E2208" s="817"/>
      <c r="F2208" s="817"/>
    </row>
    <row r="2209" spans="3:6">
      <c r="C2209" s="817"/>
      <c r="D2209" s="817"/>
      <c r="E2209" s="817"/>
      <c r="F2209" s="817"/>
    </row>
    <row r="2210" spans="3:6">
      <c r="C2210" s="817"/>
      <c r="D2210" s="817"/>
      <c r="E2210" s="817"/>
      <c r="F2210" s="817"/>
    </row>
    <row r="2211" spans="3:6">
      <c r="C2211" s="817"/>
      <c r="D2211" s="817"/>
      <c r="E2211" s="817"/>
      <c r="F2211" s="817"/>
    </row>
    <row r="2212" spans="3:6">
      <c r="C2212" s="817"/>
      <c r="D2212" s="817"/>
      <c r="E2212" s="817"/>
      <c r="F2212" s="817"/>
    </row>
    <row r="2213" spans="3:6">
      <c r="C2213" s="817"/>
      <c r="D2213" s="817"/>
      <c r="E2213" s="817"/>
      <c r="F2213" s="817"/>
    </row>
    <row r="2214" spans="3:6">
      <c r="C2214" s="817"/>
      <c r="D2214" s="817"/>
      <c r="E2214" s="817"/>
      <c r="F2214" s="817"/>
    </row>
    <row r="2215" spans="3:6">
      <c r="C2215" s="817"/>
      <c r="D2215" s="817"/>
      <c r="E2215" s="817"/>
      <c r="F2215" s="817"/>
    </row>
    <row r="2216" spans="3:6">
      <c r="C2216" s="817"/>
      <c r="D2216" s="817"/>
      <c r="E2216" s="817"/>
      <c r="F2216" s="817"/>
    </row>
    <row r="2217" spans="3:6">
      <c r="C2217" s="817"/>
      <c r="D2217" s="817"/>
      <c r="E2217" s="817"/>
      <c r="F2217" s="817"/>
    </row>
    <row r="2218" spans="3:6">
      <c r="C2218" s="817"/>
      <c r="D2218" s="817"/>
      <c r="E2218" s="817"/>
      <c r="F2218" s="817"/>
    </row>
    <row r="2219" spans="3:6">
      <c r="C2219" s="817"/>
      <c r="D2219" s="817"/>
      <c r="E2219" s="817"/>
      <c r="F2219" s="817"/>
    </row>
    <row r="2220" spans="3:6">
      <c r="C2220" s="817"/>
      <c r="D2220" s="817"/>
      <c r="E2220" s="817"/>
      <c r="F2220" s="817"/>
    </row>
    <row r="2221" spans="3:6">
      <c r="C2221" s="817"/>
      <c r="D2221" s="817"/>
      <c r="E2221" s="817"/>
      <c r="F2221" s="817"/>
    </row>
    <row r="2222" spans="3:6">
      <c r="C2222" s="817"/>
      <c r="D2222" s="817"/>
      <c r="E2222" s="817"/>
      <c r="F2222" s="817"/>
    </row>
    <row r="2223" spans="3:6">
      <c r="C2223" s="817"/>
      <c r="D2223" s="817"/>
      <c r="E2223" s="817"/>
      <c r="F2223" s="817"/>
    </row>
    <row r="2224" spans="3:6">
      <c r="C2224" s="817"/>
      <c r="D2224" s="817"/>
      <c r="E2224" s="817"/>
      <c r="F2224" s="817"/>
    </row>
    <row r="2225" spans="3:6">
      <c r="C2225" s="817"/>
      <c r="D2225" s="817"/>
      <c r="E2225" s="817"/>
      <c r="F2225" s="817"/>
    </row>
    <row r="2226" spans="3:6">
      <c r="C2226" s="817"/>
      <c r="D2226" s="817"/>
      <c r="E2226" s="817"/>
      <c r="F2226" s="817"/>
    </row>
    <row r="2227" spans="3:6">
      <c r="C2227" s="817"/>
      <c r="D2227" s="817"/>
      <c r="E2227" s="817"/>
      <c r="F2227" s="817"/>
    </row>
    <row r="2228" spans="3:6">
      <c r="C2228" s="817"/>
      <c r="D2228" s="817"/>
      <c r="E2228" s="817"/>
      <c r="F2228" s="817"/>
    </row>
    <row r="2229" spans="3:6">
      <c r="C2229" s="817"/>
      <c r="D2229" s="817"/>
      <c r="E2229" s="817"/>
      <c r="F2229" s="817"/>
    </row>
    <row r="2230" spans="3:6">
      <c r="C2230" s="817"/>
      <c r="D2230" s="817"/>
      <c r="E2230" s="817"/>
      <c r="F2230" s="817"/>
    </row>
    <row r="2231" spans="3:6">
      <c r="C2231" s="817"/>
      <c r="D2231" s="817"/>
      <c r="E2231" s="817"/>
      <c r="F2231" s="817"/>
    </row>
    <row r="2232" spans="3:6">
      <c r="C2232" s="817"/>
      <c r="D2232" s="817"/>
      <c r="E2232" s="817"/>
      <c r="F2232" s="817"/>
    </row>
    <row r="2233" spans="3:6">
      <c r="C2233" s="817"/>
      <c r="D2233" s="817"/>
      <c r="E2233" s="817"/>
      <c r="F2233" s="817"/>
    </row>
    <row r="2234" spans="3:6">
      <c r="C2234" s="817"/>
      <c r="D2234" s="817"/>
      <c r="E2234" s="817"/>
      <c r="F2234" s="817"/>
    </row>
    <row r="2235" spans="3:6">
      <c r="C2235" s="817"/>
      <c r="D2235" s="817"/>
      <c r="E2235" s="817"/>
      <c r="F2235" s="817"/>
    </row>
    <row r="2236" spans="3:6">
      <c r="C2236" s="817"/>
      <c r="D2236" s="817"/>
      <c r="E2236" s="817"/>
      <c r="F2236" s="817"/>
    </row>
    <row r="2237" spans="3:6">
      <c r="C2237" s="817"/>
      <c r="D2237" s="817"/>
      <c r="E2237" s="817"/>
      <c r="F2237" s="817"/>
    </row>
    <row r="2238" spans="3:6">
      <c r="C2238" s="817"/>
      <c r="D2238" s="817"/>
      <c r="E2238" s="817"/>
      <c r="F2238" s="817"/>
    </row>
    <row r="2239" spans="3:6">
      <c r="C2239" s="817"/>
      <c r="D2239" s="817"/>
      <c r="E2239" s="817"/>
      <c r="F2239" s="817"/>
    </row>
    <row r="2240" spans="3:6">
      <c r="C2240" s="817"/>
      <c r="D2240" s="817"/>
      <c r="E2240" s="817"/>
      <c r="F2240" s="817"/>
    </row>
    <row r="2241" spans="3:6">
      <c r="C2241" s="817"/>
      <c r="D2241" s="817"/>
      <c r="E2241" s="817"/>
      <c r="F2241" s="817"/>
    </row>
    <row r="2242" spans="3:6">
      <c r="C2242" s="817"/>
      <c r="D2242" s="817"/>
      <c r="E2242" s="817"/>
      <c r="F2242" s="817"/>
    </row>
    <row r="2243" spans="3:6">
      <c r="C2243" s="817"/>
      <c r="D2243" s="817"/>
      <c r="E2243" s="817"/>
      <c r="F2243" s="817"/>
    </row>
    <row r="2244" spans="3:6">
      <c r="C2244" s="817"/>
      <c r="D2244" s="817"/>
      <c r="E2244" s="817"/>
      <c r="F2244" s="817"/>
    </row>
    <row r="2245" spans="3:6">
      <c r="C2245" s="817"/>
      <c r="D2245" s="817"/>
      <c r="E2245" s="817"/>
      <c r="F2245" s="817"/>
    </row>
    <row r="2246" spans="3:6">
      <c r="C2246" s="817"/>
      <c r="D2246" s="817"/>
      <c r="E2246" s="817"/>
      <c r="F2246" s="817"/>
    </row>
    <row r="2247" spans="3:6">
      <c r="C2247" s="817"/>
      <c r="D2247" s="817"/>
      <c r="E2247" s="817"/>
      <c r="F2247" s="817"/>
    </row>
    <row r="2248" spans="3:6">
      <c r="C2248" s="817"/>
      <c r="D2248" s="817"/>
      <c r="E2248" s="817"/>
      <c r="F2248" s="817"/>
    </row>
    <row r="2249" spans="3:6">
      <c r="C2249" s="817"/>
      <c r="D2249" s="817"/>
      <c r="E2249" s="817"/>
      <c r="F2249" s="817"/>
    </row>
    <row r="2250" spans="3:6">
      <c r="C2250" s="817"/>
      <c r="D2250" s="817"/>
      <c r="E2250" s="817"/>
      <c r="F2250" s="817"/>
    </row>
    <row r="2251" spans="3:6">
      <c r="C2251" s="817"/>
      <c r="D2251" s="817"/>
      <c r="E2251" s="817"/>
      <c r="F2251" s="817"/>
    </row>
    <row r="2252" spans="3:6">
      <c r="C2252" s="817"/>
      <c r="D2252" s="817"/>
      <c r="E2252" s="817"/>
      <c r="F2252" s="817"/>
    </row>
    <row r="2253" spans="3:6">
      <c r="C2253" s="817"/>
      <c r="D2253" s="817"/>
      <c r="E2253" s="817"/>
      <c r="F2253" s="817"/>
    </row>
    <row r="2254" spans="3:6">
      <c r="C2254" s="817"/>
      <c r="D2254" s="817"/>
      <c r="E2254" s="817"/>
      <c r="F2254" s="817"/>
    </row>
    <row r="2255" spans="3:6">
      <c r="C2255" s="817"/>
      <c r="D2255" s="817"/>
      <c r="E2255" s="817"/>
      <c r="F2255" s="817"/>
    </row>
    <row r="2256" spans="3:6">
      <c r="C2256" s="817"/>
      <c r="D2256" s="817"/>
      <c r="E2256" s="817"/>
      <c r="F2256" s="817"/>
    </row>
    <row r="2257" spans="3:6">
      <c r="C2257" s="817"/>
      <c r="D2257" s="817"/>
      <c r="E2257" s="817"/>
      <c r="F2257" s="817"/>
    </row>
    <row r="2258" spans="3:6">
      <c r="C2258" s="817"/>
      <c r="D2258" s="817"/>
      <c r="E2258" s="817"/>
      <c r="F2258" s="817"/>
    </row>
    <row r="2259" spans="3:6">
      <c r="C2259" s="817"/>
      <c r="D2259" s="817"/>
      <c r="E2259" s="817"/>
      <c r="F2259" s="817"/>
    </row>
    <row r="2260" spans="3:6">
      <c r="C2260" s="817"/>
      <c r="D2260" s="817"/>
      <c r="E2260" s="817"/>
      <c r="F2260" s="817"/>
    </row>
    <row r="2261" spans="3:6">
      <c r="C2261" s="817"/>
      <c r="D2261" s="817"/>
      <c r="E2261" s="817"/>
      <c r="F2261" s="817"/>
    </row>
    <row r="2262" spans="3:6">
      <c r="C2262" s="817"/>
      <c r="D2262" s="817"/>
      <c r="E2262" s="817"/>
      <c r="F2262" s="817"/>
    </row>
    <row r="2263" spans="3:6">
      <c r="C2263" s="817"/>
      <c r="D2263" s="817"/>
      <c r="E2263" s="817"/>
      <c r="F2263" s="817"/>
    </row>
    <row r="2264" spans="3:6">
      <c r="C2264" s="817"/>
      <c r="D2264" s="817"/>
      <c r="E2264" s="817"/>
      <c r="F2264" s="817"/>
    </row>
    <row r="2265" spans="3:6">
      <c r="C2265" s="817"/>
      <c r="D2265" s="817"/>
      <c r="E2265" s="817"/>
      <c r="F2265" s="817"/>
    </row>
    <row r="2266" spans="3:6">
      <c r="C2266" s="817"/>
      <c r="D2266" s="817"/>
      <c r="E2266" s="817"/>
      <c r="F2266" s="817"/>
    </row>
    <row r="2267" spans="3:6">
      <c r="C2267" s="817"/>
      <c r="D2267" s="817"/>
      <c r="E2267" s="817"/>
      <c r="F2267" s="817"/>
    </row>
    <row r="2268" spans="3:6">
      <c r="C2268" s="817"/>
      <c r="D2268" s="817"/>
      <c r="E2268" s="817"/>
      <c r="F2268" s="817"/>
    </row>
    <row r="2269" spans="3:6">
      <c r="C2269" s="817"/>
      <c r="D2269" s="817"/>
      <c r="E2269" s="817"/>
      <c r="F2269" s="817"/>
    </row>
    <row r="2270" spans="3:6">
      <c r="C2270" s="817"/>
      <c r="D2270" s="817"/>
      <c r="E2270" s="817"/>
      <c r="F2270" s="817"/>
    </row>
    <row r="2271" spans="3:6">
      <c r="C2271" s="817"/>
      <c r="D2271" s="817"/>
      <c r="E2271" s="817"/>
      <c r="F2271" s="817"/>
    </row>
    <row r="2272" spans="3:6">
      <c r="C2272" s="817"/>
      <c r="D2272" s="817"/>
      <c r="E2272" s="817"/>
      <c r="F2272" s="817"/>
    </row>
    <row r="2273" spans="3:6">
      <c r="C2273" s="817"/>
      <c r="D2273" s="817"/>
      <c r="E2273" s="817"/>
      <c r="F2273" s="817"/>
    </row>
    <row r="2274" spans="3:6">
      <c r="C2274" s="817"/>
      <c r="D2274" s="817"/>
      <c r="E2274" s="817"/>
      <c r="F2274" s="817"/>
    </row>
    <row r="2275" spans="3:6">
      <c r="C2275" s="817"/>
      <c r="D2275" s="817"/>
      <c r="E2275" s="817"/>
      <c r="F2275" s="817"/>
    </row>
    <row r="2276" spans="3:6">
      <c r="C2276" s="817"/>
      <c r="D2276" s="817"/>
      <c r="E2276" s="817"/>
      <c r="F2276" s="817"/>
    </row>
    <row r="2277" spans="3:6">
      <c r="C2277" s="817"/>
      <c r="D2277" s="817"/>
      <c r="E2277" s="817"/>
      <c r="F2277" s="817"/>
    </row>
    <row r="2278" spans="3:6">
      <c r="C2278" s="817"/>
      <c r="D2278" s="817"/>
      <c r="E2278" s="817"/>
      <c r="F2278" s="817"/>
    </row>
    <row r="2279" spans="3:6">
      <c r="C2279" s="817"/>
      <c r="D2279" s="817"/>
      <c r="E2279" s="817"/>
      <c r="F2279" s="817"/>
    </row>
    <row r="2280" spans="3:6">
      <c r="C2280" s="817"/>
      <c r="D2280" s="817"/>
      <c r="E2280" s="817"/>
      <c r="F2280" s="817"/>
    </row>
    <row r="2281" spans="3:6">
      <c r="C2281" s="817"/>
      <c r="D2281" s="817"/>
      <c r="E2281" s="817"/>
      <c r="F2281" s="817"/>
    </row>
    <row r="2282" spans="3:6">
      <c r="C2282" s="817"/>
      <c r="D2282" s="817"/>
      <c r="E2282" s="817"/>
      <c r="F2282" s="817"/>
    </row>
    <row r="2283" spans="3:6">
      <c r="C2283" s="817"/>
      <c r="D2283" s="817"/>
      <c r="E2283" s="817"/>
      <c r="F2283" s="817"/>
    </row>
    <row r="2284" spans="3:6">
      <c r="C2284" s="817"/>
      <c r="D2284" s="817"/>
      <c r="E2284" s="817"/>
      <c r="F2284" s="817"/>
    </row>
    <row r="2285" spans="3:6">
      <c r="C2285" s="817"/>
      <c r="D2285" s="817"/>
      <c r="E2285" s="817"/>
      <c r="F2285" s="817"/>
    </row>
    <row r="2286" spans="3:6">
      <c r="C2286" s="817"/>
      <c r="D2286" s="817"/>
      <c r="E2286" s="817"/>
      <c r="F2286" s="817"/>
    </row>
    <row r="2287" spans="3:6">
      <c r="C2287" s="817"/>
      <c r="D2287" s="817"/>
      <c r="E2287" s="817"/>
      <c r="F2287" s="817"/>
    </row>
    <row r="2288" spans="3:6">
      <c r="C2288" s="817"/>
      <c r="D2288" s="817"/>
      <c r="E2288" s="817"/>
      <c r="F2288" s="817"/>
    </row>
    <row r="2289" spans="3:6">
      <c r="C2289" s="817"/>
      <c r="D2289" s="817"/>
      <c r="E2289" s="817"/>
      <c r="F2289" s="817"/>
    </row>
    <row r="2290" spans="3:6">
      <c r="C2290" s="817"/>
      <c r="D2290" s="817"/>
      <c r="E2290" s="817"/>
      <c r="F2290" s="817"/>
    </row>
    <row r="2291" spans="3:6">
      <c r="C2291" s="817"/>
      <c r="D2291" s="817"/>
      <c r="E2291" s="817"/>
      <c r="F2291" s="817"/>
    </row>
    <row r="2292" spans="3:6">
      <c r="C2292" s="817"/>
      <c r="D2292" s="817"/>
      <c r="E2292" s="817"/>
      <c r="F2292" s="817"/>
    </row>
    <row r="2293" spans="3:6">
      <c r="C2293" s="817"/>
      <c r="D2293" s="817"/>
      <c r="E2293" s="817"/>
      <c r="F2293" s="817"/>
    </row>
    <row r="2294" spans="3:6">
      <c r="C2294" s="817"/>
      <c r="D2294" s="817"/>
      <c r="E2294" s="817"/>
      <c r="F2294" s="817"/>
    </row>
    <row r="2295" spans="3:6">
      <c r="C2295" s="817"/>
      <c r="D2295" s="817"/>
      <c r="E2295" s="817"/>
      <c r="F2295" s="817"/>
    </row>
    <row r="2296" spans="3:6">
      <c r="C2296" s="817"/>
      <c r="D2296" s="817"/>
      <c r="E2296" s="817"/>
      <c r="F2296" s="817"/>
    </row>
    <row r="2297" spans="3:6">
      <c r="C2297" s="817"/>
      <c r="D2297" s="817"/>
      <c r="E2297" s="817"/>
      <c r="F2297" s="817"/>
    </row>
    <row r="2298" spans="3:6">
      <c r="C2298" s="817"/>
      <c r="D2298" s="817"/>
      <c r="E2298" s="817"/>
      <c r="F2298" s="817"/>
    </row>
    <row r="2299" spans="3:6">
      <c r="C2299" s="817"/>
      <c r="D2299" s="817"/>
      <c r="E2299" s="817"/>
      <c r="F2299" s="817"/>
    </row>
    <row r="2300" spans="3:6">
      <c r="C2300" s="817"/>
      <c r="D2300" s="817"/>
      <c r="E2300" s="817"/>
      <c r="F2300" s="817"/>
    </row>
    <row r="2301" spans="3:6">
      <c r="C2301" s="817"/>
      <c r="D2301" s="817"/>
      <c r="E2301" s="817"/>
      <c r="F2301" s="817"/>
    </row>
    <row r="2302" spans="3:6">
      <c r="C2302" s="817"/>
      <c r="D2302" s="817"/>
      <c r="E2302" s="817"/>
      <c r="F2302" s="817"/>
    </row>
    <row r="2303" spans="3:6">
      <c r="C2303" s="817"/>
      <c r="D2303" s="817"/>
      <c r="E2303" s="817"/>
      <c r="F2303" s="817"/>
    </row>
    <row r="2304" spans="3:6">
      <c r="C2304" s="817"/>
      <c r="D2304" s="817"/>
      <c r="E2304" s="817"/>
      <c r="F2304" s="817"/>
    </row>
    <row r="2305" spans="3:6">
      <c r="C2305" s="817"/>
      <c r="D2305" s="817"/>
      <c r="E2305" s="817"/>
      <c r="F2305" s="817"/>
    </row>
    <row r="2306" spans="3:6">
      <c r="C2306" s="817"/>
      <c r="D2306" s="817"/>
      <c r="E2306" s="817"/>
      <c r="F2306" s="817"/>
    </row>
    <row r="2307" spans="3:6">
      <c r="C2307" s="817"/>
      <c r="D2307" s="817"/>
      <c r="E2307" s="817"/>
      <c r="F2307" s="817"/>
    </row>
    <row r="2308" spans="3:6">
      <c r="C2308" s="817"/>
      <c r="D2308" s="817"/>
      <c r="E2308" s="817"/>
      <c r="F2308" s="817"/>
    </row>
    <row r="2309" spans="3:6">
      <c r="C2309" s="817"/>
      <c r="D2309" s="817"/>
      <c r="E2309" s="817"/>
      <c r="F2309" s="817"/>
    </row>
    <row r="2310" spans="3:6">
      <c r="C2310" s="817"/>
      <c r="D2310" s="817"/>
      <c r="E2310" s="817"/>
      <c r="F2310" s="817"/>
    </row>
    <row r="2311" spans="3:6">
      <c r="C2311" s="817"/>
      <c r="D2311" s="817"/>
      <c r="E2311" s="817"/>
      <c r="F2311" s="817"/>
    </row>
    <row r="2312" spans="3:6">
      <c r="C2312" s="817"/>
      <c r="D2312" s="817"/>
      <c r="E2312" s="817"/>
      <c r="F2312" s="817"/>
    </row>
    <row r="2313" spans="3:6">
      <c r="C2313" s="817"/>
      <c r="D2313" s="817"/>
      <c r="E2313" s="817"/>
      <c r="F2313" s="817"/>
    </row>
    <row r="2314" spans="3:6">
      <c r="C2314" s="817"/>
      <c r="D2314" s="817"/>
      <c r="E2314" s="817"/>
      <c r="F2314" s="817"/>
    </row>
    <row r="2315" spans="3:6">
      <c r="C2315" s="817"/>
      <c r="D2315" s="817"/>
      <c r="E2315" s="817"/>
      <c r="F2315" s="817"/>
    </row>
    <row r="2316" spans="3:6">
      <c r="C2316" s="817"/>
      <c r="D2316" s="817"/>
      <c r="E2316" s="817"/>
      <c r="F2316" s="817"/>
    </row>
    <row r="2317" spans="3:6">
      <c r="C2317" s="817"/>
      <c r="D2317" s="817"/>
      <c r="E2317" s="817"/>
      <c r="F2317" s="817"/>
    </row>
    <row r="2318" spans="3:6">
      <c r="C2318" s="817"/>
      <c r="D2318" s="817"/>
      <c r="E2318" s="817"/>
      <c r="F2318" s="817"/>
    </row>
    <row r="2319" spans="3:6">
      <c r="C2319" s="817"/>
      <c r="D2319" s="817"/>
      <c r="E2319" s="817"/>
      <c r="F2319" s="817"/>
    </row>
    <row r="2320" spans="3:6">
      <c r="C2320" s="817"/>
      <c r="D2320" s="817"/>
      <c r="E2320" s="817"/>
      <c r="F2320" s="817"/>
    </row>
    <row r="2321" spans="3:6">
      <c r="C2321" s="817"/>
      <c r="D2321" s="817"/>
      <c r="E2321" s="817"/>
      <c r="F2321" s="817"/>
    </row>
    <row r="2322" spans="3:6">
      <c r="C2322" s="817"/>
      <c r="D2322" s="817"/>
      <c r="E2322" s="817"/>
      <c r="F2322" s="817"/>
    </row>
    <row r="2323" spans="3:6">
      <c r="C2323" s="817"/>
      <c r="D2323" s="817"/>
      <c r="E2323" s="817"/>
      <c r="F2323" s="817"/>
    </row>
    <row r="2324" spans="3:6">
      <c r="C2324" s="817"/>
      <c r="D2324" s="817"/>
      <c r="E2324" s="817"/>
      <c r="F2324" s="817"/>
    </row>
    <row r="2325" spans="3:6">
      <c r="C2325" s="817"/>
      <c r="D2325" s="817"/>
      <c r="E2325" s="817"/>
      <c r="F2325" s="817"/>
    </row>
    <row r="2326" spans="3:6">
      <c r="C2326" s="817"/>
      <c r="D2326" s="817"/>
      <c r="E2326" s="817"/>
      <c r="F2326" s="817"/>
    </row>
    <row r="2327" spans="3:6">
      <c r="C2327" s="817"/>
      <c r="D2327" s="817"/>
      <c r="E2327" s="817"/>
      <c r="F2327" s="817"/>
    </row>
    <row r="2328" spans="3:6">
      <c r="C2328" s="817"/>
      <c r="D2328" s="817"/>
      <c r="E2328" s="817"/>
      <c r="F2328" s="817"/>
    </row>
    <row r="2329" spans="3:6">
      <c r="C2329" s="817"/>
      <c r="D2329" s="817"/>
      <c r="E2329" s="817"/>
      <c r="F2329" s="817"/>
    </row>
    <row r="2330" spans="3:6">
      <c r="C2330" s="817"/>
      <c r="D2330" s="817"/>
      <c r="E2330" s="817"/>
      <c r="F2330" s="817"/>
    </row>
    <row r="2331" spans="3:6">
      <c r="C2331" s="817"/>
      <c r="D2331" s="817"/>
      <c r="E2331" s="817"/>
      <c r="F2331" s="817"/>
    </row>
    <row r="2332" spans="3:6">
      <c r="C2332" s="817"/>
      <c r="D2332" s="817"/>
      <c r="E2332" s="817"/>
      <c r="F2332" s="817"/>
    </row>
    <row r="2333" spans="3:6">
      <c r="C2333" s="817"/>
      <c r="D2333" s="817"/>
      <c r="E2333" s="817"/>
      <c r="F2333" s="817"/>
    </row>
    <row r="2334" spans="3:6">
      <c r="C2334" s="817"/>
      <c r="D2334" s="817"/>
      <c r="E2334" s="817"/>
      <c r="F2334" s="817"/>
    </row>
    <row r="2335" spans="3:6">
      <c r="C2335" s="817"/>
      <c r="D2335" s="817"/>
      <c r="E2335" s="817"/>
      <c r="F2335" s="817"/>
    </row>
    <row r="2336" spans="3:6">
      <c r="C2336" s="817"/>
      <c r="D2336" s="817"/>
      <c r="E2336" s="817"/>
      <c r="F2336" s="817"/>
    </row>
    <row r="2337" spans="3:6">
      <c r="C2337" s="817"/>
      <c r="D2337" s="817"/>
      <c r="E2337" s="817"/>
      <c r="F2337" s="817"/>
    </row>
    <row r="2338" spans="3:6">
      <c r="C2338" s="817"/>
      <c r="D2338" s="817"/>
      <c r="E2338" s="817"/>
      <c r="F2338" s="817"/>
    </row>
    <row r="2339" spans="3:6">
      <c r="C2339" s="817"/>
      <c r="D2339" s="817"/>
      <c r="E2339" s="817"/>
      <c r="F2339" s="817"/>
    </row>
    <row r="2340" spans="3:6">
      <c r="C2340" s="817"/>
      <c r="D2340" s="817"/>
      <c r="E2340" s="817"/>
      <c r="F2340" s="817"/>
    </row>
    <row r="2341" spans="3:6">
      <c r="C2341" s="817"/>
      <c r="D2341" s="817"/>
      <c r="E2341" s="817"/>
      <c r="F2341" s="817"/>
    </row>
    <row r="2342" spans="3:6">
      <c r="C2342" s="817"/>
      <c r="D2342" s="817"/>
      <c r="E2342" s="817"/>
      <c r="F2342" s="817"/>
    </row>
    <row r="2343" spans="3:6">
      <c r="C2343" s="817"/>
      <c r="D2343" s="817"/>
      <c r="E2343" s="817"/>
      <c r="F2343" s="817"/>
    </row>
    <row r="2344" spans="3:6">
      <c r="C2344" s="817"/>
      <c r="D2344" s="817"/>
      <c r="E2344" s="817"/>
      <c r="F2344" s="817"/>
    </row>
    <row r="2345" spans="3:6">
      <c r="C2345" s="817"/>
      <c r="D2345" s="817"/>
      <c r="E2345" s="817"/>
      <c r="F2345" s="817"/>
    </row>
    <row r="2346" spans="3:6">
      <c r="C2346" s="817"/>
      <c r="D2346" s="817"/>
      <c r="E2346" s="817"/>
      <c r="F2346" s="817"/>
    </row>
    <row r="2347" spans="3:6">
      <c r="C2347" s="817"/>
      <c r="D2347" s="817"/>
      <c r="E2347" s="817"/>
      <c r="F2347" s="817"/>
    </row>
    <row r="2348" spans="3:6">
      <c r="C2348" s="817"/>
      <c r="D2348" s="817"/>
      <c r="E2348" s="817"/>
      <c r="F2348" s="817"/>
    </row>
    <row r="2349" spans="3:6">
      <c r="C2349" s="817"/>
      <c r="D2349" s="817"/>
      <c r="E2349" s="817"/>
      <c r="F2349" s="817"/>
    </row>
    <row r="2350" spans="3:6">
      <c r="C2350" s="817"/>
      <c r="D2350" s="817"/>
      <c r="E2350" s="817"/>
      <c r="F2350" s="817"/>
    </row>
    <row r="2351" spans="3:6">
      <c r="C2351" s="817"/>
      <c r="D2351" s="817"/>
      <c r="E2351" s="817"/>
      <c r="F2351" s="817"/>
    </row>
    <row r="2352" spans="3:6">
      <c r="C2352" s="817"/>
      <c r="D2352" s="817"/>
      <c r="E2352" s="817"/>
      <c r="F2352" s="817"/>
    </row>
    <row r="2353" spans="3:6">
      <c r="C2353" s="817"/>
      <c r="D2353" s="817"/>
      <c r="E2353" s="817"/>
      <c r="F2353" s="817"/>
    </row>
    <row r="2354" spans="3:6">
      <c r="C2354" s="817"/>
      <c r="D2354" s="817"/>
      <c r="E2354" s="817"/>
      <c r="F2354" s="817"/>
    </row>
    <row r="2355" spans="3:6">
      <c r="C2355" s="817"/>
      <c r="D2355" s="817"/>
      <c r="E2355" s="817"/>
      <c r="F2355" s="817"/>
    </row>
    <row r="2356" spans="3:6">
      <c r="C2356" s="817"/>
      <c r="D2356" s="817"/>
      <c r="E2356" s="817"/>
      <c r="F2356" s="817"/>
    </row>
    <row r="2357" spans="3:6">
      <c r="C2357" s="817"/>
      <c r="D2357" s="817"/>
      <c r="E2357" s="817"/>
      <c r="F2357" s="817"/>
    </row>
    <row r="2358" spans="3:6">
      <c r="C2358" s="817"/>
      <c r="D2358" s="817"/>
      <c r="E2358" s="817"/>
      <c r="F2358" s="817"/>
    </row>
    <row r="2359" spans="3:6">
      <c r="C2359" s="817"/>
      <c r="D2359" s="817"/>
      <c r="E2359" s="817"/>
      <c r="F2359" s="817"/>
    </row>
    <row r="2360" spans="3:6">
      <c r="C2360" s="817"/>
      <c r="D2360" s="817"/>
      <c r="E2360" s="817"/>
      <c r="F2360" s="817"/>
    </row>
    <row r="2361" spans="3:6">
      <c r="C2361" s="817"/>
      <c r="D2361" s="817"/>
      <c r="E2361" s="817"/>
      <c r="F2361" s="817"/>
    </row>
    <row r="2362" spans="3:6">
      <c r="C2362" s="817"/>
      <c r="D2362" s="817"/>
      <c r="E2362" s="817"/>
      <c r="F2362" s="817"/>
    </row>
    <row r="2363" spans="3:6">
      <c r="C2363" s="817"/>
      <c r="D2363" s="817"/>
      <c r="E2363" s="817"/>
      <c r="F2363" s="817"/>
    </row>
    <row r="2364" spans="3:6">
      <c r="C2364" s="817"/>
      <c r="D2364" s="817"/>
      <c r="E2364" s="817"/>
      <c r="F2364" s="817"/>
    </row>
    <row r="2365" spans="3:6">
      <c r="C2365" s="817"/>
      <c r="D2365" s="817"/>
      <c r="E2365" s="817"/>
      <c r="F2365" s="817"/>
    </row>
    <row r="2366" spans="3:6">
      <c r="C2366" s="817"/>
      <c r="D2366" s="817"/>
      <c r="E2366" s="817"/>
      <c r="F2366" s="817"/>
    </row>
    <row r="2367" spans="3:6">
      <c r="C2367" s="817"/>
      <c r="D2367" s="817"/>
      <c r="E2367" s="817"/>
      <c r="F2367" s="817"/>
    </row>
    <row r="2368" spans="3:6">
      <c r="C2368" s="817"/>
      <c r="D2368" s="817"/>
      <c r="E2368" s="817"/>
      <c r="F2368" s="817"/>
    </row>
    <row r="2369" spans="3:6">
      <c r="C2369" s="817"/>
      <c r="D2369" s="817"/>
      <c r="E2369" s="817"/>
      <c r="F2369" s="817"/>
    </row>
    <row r="2370" spans="3:6">
      <c r="C2370" s="817"/>
      <c r="D2370" s="817"/>
      <c r="E2370" s="817"/>
      <c r="F2370" s="817"/>
    </row>
    <row r="2371" spans="3:6">
      <c r="C2371" s="817"/>
      <c r="D2371" s="817"/>
      <c r="E2371" s="817"/>
      <c r="F2371" s="817"/>
    </row>
    <row r="2372" spans="3:6">
      <c r="C2372" s="817"/>
      <c r="D2372" s="817"/>
      <c r="E2372" s="817"/>
      <c r="F2372" s="817"/>
    </row>
    <row r="2373" spans="3:6">
      <c r="C2373" s="817"/>
      <c r="D2373" s="817"/>
      <c r="E2373" s="817"/>
      <c r="F2373" s="817"/>
    </row>
    <row r="2374" spans="3:6">
      <c r="C2374" s="817"/>
      <c r="D2374" s="817"/>
      <c r="E2374" s="817"/>
      <c r="F2374" s="817"/>
    </row>
    <row r="2375" spans="3:6">
      <c r="C2375" s="817"/>
      <c r="D2375" s="817"/>
      <c r="E2375" s="817"/>
      <c r="F2375" s="817"/>
    </row>
    <row r="2376" spans="3:6">
      <c r="C2376" s="817"/>
      <c r="D2376" s="817"/>
      <c r="E2376" s="817"/>
      <c r="F2376" s="817"/>
    </row>
    <row r="2377" spans="3:6">
      <c r="C2377" s="817"/>
      <c r="D2377" s="817"/>
      <c r="E2377" s="817"/>
      <c r="F2377" s="817"/>
    </row>
    <row r="2378" spans="3:6">
      <c r="C2378" s="817"/>
      <c r="D2378" s="817"/>
      <c r="E2378" s="817"/>
      <c r="F2378" s="817"/>
    </row>
    <row r="2379" spans="3:6">
      <c r="C2379" s="817"/>
      <c r="D2379" s="817"/>
      <c r="E2379" s="817"/>
      <c r="F2379" s="817"/>
    </row>
    <row r="2380" spans="3:6">
      <c r="C2380" s="817"/>
      <c r="D2380" s="817"/>
      <c r="E2380" s="817"/>
      <c r="F2380" s="817"/>
    </row>
    <row r="2381" spans="3:6">
      <c r="C2381" s="817"/>
      <c r="D2381" s="817"/>
      <c r="E2381" s="817"/>
      <c r="F2381" s="817"/>
    </row>
    <row r="2382" spans="3:6">
      <c r="C2382" s="817"/>
      <c r="D2382" s="817"/>
      <c r="E2382" s="817"/>
      <c r="F2382" s="817"/>
    </row>
    <row r="2383" spans="3:6">
      <c r="C2383" s="817"/>
      <c r="D2383" s="817"/>
      <c r="E2383" s="817"/>
      <c r="F2383" s="817"/>
    </row>
    <row r="2384" spans="3:6">
      <c r="C2384" s="817"/>
      <c r="D2384" s="817"/>
      <c r="E2384" s="817"/>
      <c r="F2384" s="817"/>
    </row>
    <row r="2385" spans="3:6">
      <c r="C2385" s="817"/>
      <c r="D2385" s="817"/>
      <c r="E2385" s="817"/>
      <c r="F2385" s="817"/>
    </row>
    <row r="2386" spans="3:6">
      <c r="C2386" s="817"/>
      <c r="D2386" s="817"/>
      <c r="E2386" s="817"/>
      <c r="F2386" s="817"/>
    </row>
    <row r="2387" spans="3:6">
      <c r="C2387" s="817"/>
      <c r="D2387" s="817"/>
      <c r="E2387" s="817"/>
      <c r="F2387" s="817"/>
    </row>
    <row r="2388" spans="3:6">
      <c r="C2388" s="817"/>
      <c r="D2388" s="817"/>
      <c r="E2388" s="817"/>
      <c r="F2388" s="817"/>
    </row>
    <row r="2389" spans="3:6">
      <c r="C2389" s="817"/>
      <c r="D2389" s="817"/>
      <c r="E2389" s="817"/>
      <c r="F2389" s="817"/>
    </row>
    <row r="2390" spans="3:6">
      <c r="C2390" s="817"/>
      <c r="D2390" s="817"/>
      <c r="E2390" s="817"/>
      <c r="F2390" s="817"/>
    </row>
    <row r="2391" spans="3:6">
      <c r="C2391" s="817"/>
      <c r="D2391" s="817"/>
      <c r="E2391" s="817"/>
      <c r="F2391" s="817"/>
    </row>
    <row r="2392" spans="3:6">
      <c r="C2392" s="817"/>
      <c r="D2392" s="817"/>
      <c r="E2392" s="817"/>
      <c r="F2392" s="817"/>
    </row>
    <row r="2393" spans="3:6">
      <c r="C2393" s="817"/>
      <c r="D2393" s="817"/>
      <c r="E2393" s="817"/>
      <c r="F2393" s="817"/>
    </row>
    <row r="2394" spans="3:6">
      <c r="C2394" s="817"/>
      <c r="D2394" s="817"/>
      <c r="E2394" s="817"/>
      <c r="F2394" s="817"/>
    </row>
    <row r="2395" spans="3:6">
      <c r="C2395" s="817"/>
      <c r="D2395" s="817"/>
      <c r="E2395" s="817"/>
      <c r="F2395" s="817"/>
    </row>
    <row r="2396" spans="3:6">
      <c r="C2396" s="817"/>
      <c r="D2396" s="817"/>
      <c r="E2396" s="817"/>
      <c r="F2396" s="817"/>
    </row>
    <row r="2397" spans="3:6">
      <c r="C2397" s="817"/>
      <c r="D2397" s="817"/>
      <c r="E2397" s="817"/>
      <c r="F2397" s="817"/>
    </row>
    <row r="2398" spans="3:6">
      <c r="C2398" s="817"/>
      <c r="D2398" s="817"/>
      <c r="E2398" s="817"/>
      <c r="F2398" s="817"/>
    </row>
    <row r="2399" spans="3:6">
      <c r="C2399" s="817"/>
      <c r="D2399" s="817"/>
      <c r="E2399" s="817"/>
      <c r="F2399" s="817"/>
    </row>
    <row r="2400" spans="3:6">
      <c r="C2400" s="817"/>
      <c r="D2400" s="817"/>
      <c r="E2400" s="817"/>
      <c r="F2400" s="817"/>
    </row>
    <row r="2401" spans="3:6">
      <c r="C2401" s="817"/>
      <c r="D2401" s="817"/>
      <c r="E2401" s="817"/>
      <c r="F2401" s="817"/>
    </row>
    <row r="2402" spans="3:6">
      <c r="C2402" s="817"/>
      <c r="D2402" s="817"/>
      <c r="E2402" s="817"/>
      <c r="F2402" s="817"/>
    </row>
    <row r="2403" spans="3:6">
      <c r="C2403" s="817"/>
      <c r="D2403" s="817"/>
      <c r="E2403" s="817"/>
      <c r="F2403" s="817"/>
    </row>
    <row r="2404" spans="3:6">
      <c r="C2404" s="817"/>
      <c r="D2404" s="817"/>
      <c r="E2404" s="817"/>
      <c r="F2404" s="817"/>
    </row>
    <row r="2405" spans="3:6">
      <c r="C2405" s="817"/>
      <c r="D2405" s="817"/>
      <c r="E2405" s="817"/>
      <c r="F2405" s="817"/>
    </row>
    <row r="2406" spans="3:6">
      <c r="C2406" s="817"/>
      <c r="D2406" s="817"/>
      <c r="E2406" s="817"/>
      <c r="F2406" s="817"/>
    </row>
    <row r="2407" spans="3:6">
      <c r="C2407" s="817"/>
      <c r="D2407" s="817"/>
      <c r="E2407" s="817"/>
      <c r="F2407" s="817"/>
    </row>
    <row r="2408" spans="3:6">
      <c r="C2408" s="817"/>
      <c r="D2408" s="817"/>
      <c r="E2408" s="817"/>
      <c r="F2408" s="817"/>
    </row>
    <row r="2409" spans="3:6">
      <c r="C2409" s="817"/>
      <c r="D2409" s="817"/>
      <c r="E2409" s="817"/>
      <c r="F2409" s="817"/>
    </row>
    <row r="2410" spans="3:6">
      <c r="C2410" s="817"/>
      <c r="D2410" s="817"/>
      <c r="E2410" s="817"/>
      <c r="F2410" s="817"/>
    </row>
    <row r="2411" spans="3:6">
      <c r="C2411" s="817"/>
      <c r="D2411" s="817"/>
      <c r="E2411" s="817"/>
      <c r="F2411" s="817"/>
    </row>
    <row r="2412" spans="3:6">
      <c r="C2412" s="817"/>
      <c r="D2412" s="817"/>
      <c r="E2412" s="817"/>
      <c r="F2412" s="817"/>
    </row>
    <row r="2413" spans="3:6">
      <c r="C2413" s="817"/>
      <c r="D2413" s="817"/>
      <c r="E2413" s="817"/>
      <c r="F2413" s="817"/>
    </row>
    <row r="2414" spans="3:6">
      <c r="C2414" s="817"/>
      <c r="D2414" s="817"/>
      <c r="E2414" s="817"/>
      <c r="F2414" s="817"/>
    </row>
    <row r="2415" spans="3:6">
      <c r="C2415" s="817"/>
      <c r="D2415" s="817"/>
      <c r="E2415" s="817"/>
      <c r="F2415" s="817"/>
    </row>
    <row r="2416" spans="3:6">
      <c r="C2416" s="817"/>
      <c r="D2416" s="817"/>
      <c r="E2416" s="817"/>
      <c r="F2416" s="817"/>
    </row>
    <row r="2417" spans="3:6">
      <c r="C2417" s="817"/>
      <c r="D2417" s="817"/>
      <c r="E2417" s="817"/>
      <c r="F2417" s="817"/>
    </row>
    <row r="2418" spans="3:6">
      <c r="C2418" s="817"/>
      <c r="D2418" s="817"/>
      <c r="E2418" s="817"/>
      <c r="F2418" s="817"/>
    </row>
    <row r="2419" spans="3:6">
      <c r="C2419" s="817"/>
      <c r="D2419" s="817"/>
      <c r="E2419" s="817"/>
      <c r="F2419" s="817"/>
    </row>
    <row r="2420" spans="3:6">
      <c r="C2420" s="817"/>
      <c r="D2420" s="817"/>
      <c r="E2420" s="817"/>
      <c r="F2420" s="817"/>
    </row>
    <row r="2421" spans="3:6">
      <c r="C2421" s="817"/>
      <c r="D2421" s="817"/>
      <c r="E2421" s="817"/>
      <c r="F2421" s="817"/>
    </row>
    <row r="2422" spans="3:6">
      <c r="C2422" s="817"/>
      <c r="D2422" s="817"/>
      <c r="E2422" s="817"/>
      <c r="F2422" s="817"/>
    </row>
    <row r="2423" spans="3:6">
      <c r="C2423" s="817"/>
      <c r="D2423" s="817"/>
      <c r="E2423" s="817"/>
      <c r="F2423" s="817"/>
    </row>
    <row r="2424" spans="3:6">
      <c r="C2424" s="817"/>
      <c r="D2424" s="817"/>
      <c r="E2424" s="817"/>
      <c r="F2424" s="817"/>
    </row>
    <row r="2425" spans="3:6">
      <c r="C2425" s="817"/>
      <c r="D2425" s="817"/>
      <c r="E2425" s="817"/>
      <c r="F2425" s="817"/>
    </row>
    <row r="2426" spans="3:6">
      <c r="C2426" s="817"/>
      <c r="D2426" s="817"/>
      <c r="E2426" s="817"/>
      <c r="F2426" s="817"/>
    </row>
    <row r="2427" spans="3:6">
      <c r="C2427" s="817"/>
      <c r="D2427" s="817"/>
      <c r="E2427" s="817"/>
      <c r="F2427" s="817"/>
    </row>
    <row r="2428" spans="3:6">
      <c r="C2428" s="817"/>
      <c r="D2428" s="817"/>
      <c r="E2428" s="817"/>
      <c r="F2428" s="817"/>
    </row>
    <row r="2429" spans="3:6">
      <c r="C2429" s="817"/>
      <c r="D2429" s="817"/>
      <c r="E2429" s="817"/>
      <c r="F2429" s="817"/>
    </row>
    <row r="2430" spans="3:6">
      <c r="C2430" s="817"/>
      <c r="D2430" s="817"/>
      <c r="E2430" s="817"/>
      <c r="F2430" s="817"/>
    </row>
    <row r="2431" spans="3:6">
      <c r="C2431" s="817"/>
      <c r="D2431" s="817"/>
      <c r="E2431" s="817"/>
      <c r="F2431" s="817"/>
    </row>
    <row r="2432" spans="3:6">
      <c r="C2432" s="817"/>
      <c r="D2432" s="817"/>
      <c r="E2432" s="817"/>
      <c r="F2432" s="817"/>
    </row>
    <row r="2433" spans="3:6">
      <c r="C2433" s="817"/>
      <c r="D2433" s="817"/>
      <c r="E2433" s="817"/>
      <c r="F2433" s="817"/>
    </row>
    <row r="2434" spans="3:6">
      <c r="C2434" s="817"/>
      <c r="D2434" s="817"/>
      <c r="E2434" s="817"/>
      <c r="F2434" s="817"/>
    </row>
    <row r="2435" spans="3:6">
      <c r="C2435" s="817"/>
      <c r="D2435" s="817"/>
      <c r="E2435" s="817"/>
      <c r="F2435" s="817"/>
    </row>
    <row r="2436" spans="3:6">
      <c r="C2436" s="817"/>
      <c r="D2436" s="817"/>
      <c r="E2436" s="817"/>
      <c r="F2436" s="817"/>
    </row>
    <row r="2437" spans="3:6">
      <c r="C2437" s="817"/>
      <c r="D2437" s="817"/>
      <c r="E2437" s="817"/>
      <c r="F2437" s="817"/>
    </row>
    <row r="2438" spans="3:6">
      <c r="C2438" s="817"/>
      <c r="D2438" s="817"/>
      <c r="E2438" s="817"/>
      <c r="F2438" s="817"/>
    </row>
    <row r="2439" spans="3:6">
      <c r="C2439" s="817"/>
      <c r="D2439" s="817"/>
      <c r="E2439" s="817"/>
      <c r="F2439" s="817"/>
    </row>
    <row r="2440" spans="3:6">
      <c r="C2440" s="817"/>
      <c r="D2440" s="817"/>
      <c r="E2440" s="817"/>
      <c r="F2440" s="817"/>
    </row>
    <row r="2441" spans="3:6">
      <c r="C2441" s="817"/>
      <c r="D2441" s="817"/>
      <c r="E2441" s="817"/>
      <c r="F2441" s="817"/>
    </row>
    <row r="2442" spans="3:6">
      <c r="C2442" s="817"/>
      <c r="D2442" s="817"/>
      <c r="E2442" s="817"/>
      <c r="F2442" s="817"/>
    </row>
    <row r="2443" spans="3:6">
      <c r="C2443" s="817"/>
      <c r="D2443" s="817"/>
      <c r="E2443" s="817"/>
      <c r="F2443" s="817"/>
    </row>
    <row r="2444" spans="3:6">
      <c r="C2444" s="817"/>
      <c r="D2444" s="817"/>
      <c r="E2444" s="817"/>
      <c r="F2444" s="817"/>
    </row>
    <row r="2445" spans="3:6">
      <c r="C2445" s="817"/>
      <c r="D2445" s="817"/>
      <c r="E2445" s="817"/>
      <c r="F2445" s="817"/>
    </row>
    <row r="2446" spans="3:6">
      <c r="C2446" s="817"/>
      <c r="D2446" s="817"/>
      <c r="E2446" s="817"/>
      <c r="F2446" s="817"/>
    </row>
    <row r="2447" spans="3:6">
      <c r="C2447" s="817"/>
      <c r="D2447" s="817"/>
      <c r="E2447" s="817"/>
      <c r="F2447" s="817"/>
    </row>
    <row r="2448" spans="3:6">
      <c r="C2448" s="817"/>
      <c r="D2448" s="817"/>
      <c r="E2448" s="817"/>
      <c r="F2448" s="817"/>
    </row>
    <row r="2449" spans="3:6">
      <c r="C2449" s="817"/>
      <c r="D2449" s="817"/>
      <c r="E2449" s="817"/>
      <c r="F2449" s="817"/>
    </row>
    <row r="2450" spans="3:6">
      <c r="C2450" s="817"/>
      <c r="D2450" s="817"/>
      <c r="E2450" s="817"/>
      <c r="F2450" s="817"/>
    </row>
    <row r="2451" spans="3:6">
      <c r="C2451" s="817"/>
      <c r="D2451" s="817"/>
      <c r="E2451" s="817"/>
      <c r="F2451" s="817"/>
    </row>
    <row r="2452" spans="3:6">
      <c r="C2452" s="817"/>
      <c r="D2452" s="817"/>
      <c r="E2452" s="817"/>
      <c r="F2452" s="817"/>
    </row>
    <row r="2453" spans="3:6">
      <c r="C2453" s="817"/>
      <c r="D2453" s="817"/>
      <c r="E2453" s="817"/>
      <c r="F2453" s="817"/>
    </row>
    <row r="2454" spans="3:6">
      <c r="C2454" s="817"/>
      <c r="D2454" s="817"/>
      <c r="E2454" s="817"/>
      <c r="F2454" s="817"/>
    </row>
    <row r="2455" spans="3:6">
      <c r="C2455" s="817"/>
      <c r="D2455" s="817"/>
      <c r="E2455" s="817"/>
      <c r="F2455" s="817"/>
    </row>
    <row r="2456" spans="3:6">
      <c r="C2456" s="817"/>
      <c r="D2456" s="817"/>
      <c r="E2456" s="817"/>
      <c r="F2456" s="817"/>
    </row>
    <row r="2457" spans="3:6">
      <c r="C2457" s="817"/>
      <c r="D2457" s="817"/>
      <c r="E2457" s="817"/>
      <c r="F2457" s="817"/>
    </row>
    <row r="2458" spans="3:6">
      <c r="C2458" s="817"/>
      <c r="D2458" s="817"/>
      <c r="E2458" s="817"/>
      <c r="F2458" s="817"/>
    </row>
    <row r="2459" spans="3:6">
      <c r="C2459" s="817"/>
      <c r="D2459" s="817"/>
      <c r="E2459" s="817"/>
      <c r="F2459" s="817"/>
    </row>
    <row r="2460" spans="3:6">
      <c r="C2460" s="817"/>
      <c r="D2460" s="817"/>
      <c r="E2460" s="817"/>
      <c r="F2460" s="817"/>
    </row>
    <row r="2461" spans="3:6">
      <c r="C2461" s="817"/>
      <c r="D2461" s="817"/>
      <c r="E2461" s="817"/>
      <c r="F2461" s="817"/>
    </row>
    <row r="2462" spans="3:6">
      <c r="C2462" s="817"/>
      <c r="D2462" s="817"/>
      <c r="E2462" s="817"/>
      <c r="F2462" s="817"/>
    </row>
    <row r="2463" spans="3:6">
      <c r="C2463" s="817"/>
      <c r="D2463" s="817"/>
      <c r="E2463" s="817"/>
      <c r="F2463" s="817"/>
    </row>
    <row r="2464" spans="3:6">
      <c r="C2464" s="817"/>
      <c r="D2464" s="817"/>
      <c r="E2464" s="817"/>
      <c r="F2464" s="817"/>
    </row>
    <row r="2465" spans="3:6">
      <c r="C2465" s="817"/>
      <c r="D2465" s="817"/>
      <c r="E2465" s="817"/>
      <c r="F2465" s="817"/>
    </row>
    <row r="2466" spans="3:6">
      <c r="C2466" s="817"/>
      <c r="D2466" s="817"/>
      <c r="E2466" s="817"/>
      <c r="F2466" s="817"/>
    </row>
    <row r="2467" spans="3:6">
      <c r="C2467" s="817"/>
      <c r="D2467" s="817"/>
      <c r="E2467" s="817"/>
      <c r="F2467" s="817"/>
    </row>
    <row r="2468" spans="3:6">
      <c r="C2468" s="817"/>
      <c r="D2468" s="817"/>
      <c r="E2468" s="817"/>
      <c r="F2468" s="817"/>
    </row>
    <row r="2469" spans="3:6">
      <c r="C2469" s="817"/>
      <c r="D2469" s="817"/>
      <c r="E2469" s="817"/>
      <c r="F2469" s="817"/>
    </row>
    <row r="2470" spans="3:6">
      <c r="C2470" s="817"/>
      <c r="D2470" s="817"/>
      <c r="E2470" s="817"/>
      <c r="F2470" s="817"/>
    </row>
    <row r="2471" spans="3:6">
      <c r="C2471" s="817"/>
      <c r="D2471" s="817"/>
      <c r="E2471" s="817"/>
      <c r="F2471" s="817"/>
    </row>
    <row r="2472" spans="3:6">
      <c r="C2472" s="817"/>
      <c r="D2472" s="817"/>
      <c r="E2472" s="817"/>
      <c r="F2472" s="817"/>
    </row>
    <row r="2473" spans="3:6">
      <c r="C2473" s="817"/>
      <c r="D2473" s="817"/>
      <c r="E2473" s="817"/>
      <c r="F2473" s="817"/>
    </row>
    <row r="2474" spans="3:6">
      <c r="C2474" s="817"/>
      <c r="D2474" s="817"/>
      <c r="E2474" s="817"/>
      <c r="F2474" s="817"/>
    </row>
    <row r="2475" spans="3:6">
      <c r="C2475" s="817"/>
      <c r="D2475" s="817"/>
      <c r="E2475" s="817"/>
      <c r="F2475" s="817"/>
    </row>
    <row r="2476" spans="3:6">
      <c r="C2476" s="817"/>
      <c r="D2476" s="817"/>
      <c r="E2476" s="817"/>
      <c r="F2476" s="817"/>
    </row>
    <row r="2477" spans="3:6">
      <c r="C2477" s="817"/>
      <c r="D2477" s="817"/>
      <c r="E2477" s="817"/>
      <c r="F2477" s="817"/>
    </row>
    <row r="2478" spans="3:6">
      <c r="C2478" s="817"/>
      <c r="D2478" s="817"/>
      <c r="E2478" s="817"/>
      <c r="F2478" s="817"/>
    </row>
    <row r="2479" spans="3:6">
      <c r="C2479" s="817"/>
      <c r="D2479" s="817"/>
      <c r="E2479" s="817"/>
      <c r="F2479" s="817"/>
    </row>
    <row r="2480" spans="3:6">
      <c r="C2480" s="817"/>
      <c r="D2480" s="817"/>
      <c r="E2480" s="817"/>
      <c r="F2480" s="817"/>
    </row>
    <row r="2481" spans="3:6">
      <c r="C2481" s="817"/>
      <c r="D2481" s="817"/>
      <c r="E2481" s="817"/>
      <c r="F2481" s="817"/>
    </row>
    <row r="2482" spans="3:6">
      <c r="C2482" s="817"/>
      <c r="D2482" s="817"/>
      <c r="E2482" s="817"/>
      <c r="F2482" s="817"/>
    </row>
    <row r="2483" spans="3:6">
      <c r="C2483" s="817"/>
      <c r="D2483" s="817"/>
      <c r="E2483" s="817"/>
      <c r="F2483" s="817"/>
    </row>
    <row r="2484" spans="3:6">
      <c r="C2484" s="817"/>
      <c r="D2484" s="817"/>
      <c r="E2484" s="817"/>
      <c r="F2484" s="817"/>
    </row>
    <row r="2485" spans="3:6">
      <c r="C2485" s="817"/>
      <c r="D2485" s="817"/>
      <c r="E2485" s="817"/>
      <c r="F2485" s="817"/>
    </row>
    <row r="2486" spans="3:6">
      <c r="C2486" s="817"/>
      <c r="D2486" s="817"/>
      <c r="E2486" s="817"/>
      <c r="F2486" s="817"/>
    </row>
    <row r="2487" spans="3:6">
      <c r="C2487" s="817"/>
      <c r="D2487" s="817"/>
      <c r="E2487" s="817"/>
      <c r="F2487" s="817"/>
    </row>
    <row r="2488" spans="3:6">
      <c r="C2488" s="817"/>
      <c r="D2488" s="817"/>
      <c r="E2488" s="817"/>
      <c r="F2488" s="817"/>
    </row>
    <row r="2489" spans="3:6">
      <c r="C2489" s="817"/>
      <c r="D2489" s="817"/>
      <c r="E2489" s="817"/>
      <c r="F2489" s="817"/>
    </row>
    <row r="2490" spans="3:6">
      <c r="C2490" s="817"/>
      <c r="D2490" s="817"/>
      <c r="E2490" s="817"/>
      <c r="F2490" s="817"/>
    </row>
    <row r="2491" spans="3:6">
      <c r="C2491" s="817"/>
      <c r="D2491" s="817"/>
      <c r="E2491" s="817"/>
      <c r="F2491" s="817"/>
    </row>
    <row r="2492" spans="3:6">
      <c r="C2492" s="817"/>
      <c r="D2492" s="817"/>
      <c r="E2492" s="817"/>
      <c r="F2492" s="817"/>
    </row>
    <row r="2493" spans="3:6">
      <c r="C2493" s="817"/>
      <c r="D2493" s="817"/>
      <c r="E2493" s="817"/>
      <c r="F2493" s="817"/>
    </row>
    <row r="2494" spans="3:6">
      <c r="C2494" s="817"/>
      <c r="D2494" s="817"/>
      <c r="E2494" s="817"/>
      <c r="F2494" s="817"/>
    </row>
    <row r="2495" spans="3:6">
      <c r="C2495" s="817"/>
      <c r="D2495" s="817"/>
      <c r="E2495" s="817"/>
      <c r="F2495" s="817"/>
    </row>
    <row r="2496" spans="3:6">
      <c r="C2496" s="817"/>
      <c r="D2496" s="817"/>
      <c r="E2496" s="817"/>
      <c r="F2496" s="817"/>
    </row>
    <row r="2497" spans="3:6">
      <c r="C2497" s="817"/>
      <c r="D2497" s="817"/>
      <c r="E2497" s="817"/>
      <c r="F2497" s="817"/>
    </row>
    <row r="2498" spans="3:6">
      <c r="C2498" s="817"/>
      <c r="D2498" s="817"/>
      <c r="E2498" s="817"/>
      <c r="F2498" s="817"/>
    </row>
    <row r="2499" spans="3:6">
      <c r="C2499" s="817"/>
      <c r="D2499" s="817"/>
      <c r="E2499" s="817"/>
      <c r="F2499" s="817"/>
    </row>
    <row r="2500" spans="3:6">
      <c r="C2500" s="817"/>
      <c r="D2500" s="817"/>
      <c r="E2500" s="817"/>
      <c r="F2500" s="817"/>
    </row>
    <row r="2501" spans="3:6">
      <c r="C2501" s="817"/>
      <c r="D2501" s="817"/>
      <c r="E2501" s="817"/>
      <c r="F2501" s="817"/>
    </row>
    <row r="2502" spans="3:6">
      <c r="C2502" s="817"/>
      <c r="D2502" s="817"/>
      <c r="E2502" s="817"/>
      <c r="F2502" s="817"/>
    </row>
    <row r="2503" spans="3:6">
      <c r="C2503" s="817"/>
      <c r="D2503" s="817"/>
      <c r="E2503" s="817"/>
      <c r="F2503" s="817"/>
    </row>
    <row r="2504" spans="3:6">
      <c r="C2504" s="817"/>
      <c r="D2504" s="817"/>
      <c r="E2504" s="817"/>
      <c r="F2504" s="817"/>
    </row>
    <row r="2505" spans="3:6">
      <c r="C2505" s="817"/>
      <c r="D2505" s="817"/>
      <c r="E2505" s="817"/>
      <c r="F2505" s="817"/>
    </row>
    <row r="2506" spans="3:6">
      <c r="C2506" s="817"/>
      <c r="D2506" s="817"/>
      <c r="E2506" s="817"/>
      <c r="F2506" s="817"/>
    </row>
    <row r="2507" spans="3:6">
      <c r="C2507" s="817"/>
      <c r="D2507" s="817"/>
      <c r="E2507" s="817"/>
      <c r="F2507" s="817"/>
    </row>
    <row r="2508" spans="3:6">
      <c r="C2508" s="817"/>
      <c r="D2508" s="817"/>
      <c r="E2508" s="817"/>
      <c r="F2508" s="817"/>
    </row>
    <row r="2509" spans="3:6">
      <c r="C2509" s="817"/>
      <c r="D2509" s="817"/>
      <c r="E2509" s="817"/>
      <c r="F2509" s="817"/>
    </row>
    <row r="2510" spans="3:6">
      <c r="C2510" s="817"/>
      <c r="D2510" s="817"/>
      <c r="E2510" s="817"/>
      <c r="F2510" s="817"/>
    </row>
    <row r="2511" spans="3:6">
      <c r="C2511" s="817"/>
      <c r="D2511" s="817"/>
      <c r="E2511" s="817"/>
      <c r="F2511" s="817"/>
    </row>
    <row r="2512" spans="3:6">
      <c r="C2512" s="817"/>
      <c r="D2512" s="817"/>
      <c r="E2512" s="817"/>
      <c r="F2512" s="817"/>
    </row>
    <row r="2513" spans="3:6">
      <c r="C2513" s="817"/>
      <c r="D2513" s="817"/>
      <c r="E2513" s="817"/>
      <c r="F2513" s="817"/>
    </row>
    <row r="2514" spans="3:6">
      <c r="C2514" s="817"/>
      <c r="D2514" s="817"/>
      <c r="E2514" s="817"/>
      <c r="F2514" s="817"/>
    </row>
    <row r="2515" spans="3:6">
      <c r="C2515" s="817"/>
      <c r="D2515" s="817"/>
      <c r="E2515" s="817"/>
      <c r="F2515" s="817"/>
    </row>
    <row r="2516" spans="3:6">
      <c r="C2516" s="817"/>
      <c r="D2516" s="817"/>
      <c r="E2516" s="817"/>
      <c r="F2516" s="817"/>
    </row>
    <row r="2517" spans="3:6">
      <c r="C2517" s="817"/>
      <c r="D2517" s="817"/>
      <c r="E2517" s="817"/>
      <c r="F2517" s="817"/>
    </row>
    <row r="2518" spans="3:6">
      <c r="C2518" s="817"/>
      <c r="D2518" s="817"/>
      <c r="E2518" s="817"/>
      <c r="F2518" s="817"/>
    </row>
    <row r="2519" spans="3:6">
      <c r="C2519" s="817"/>
      <c r="D2519" s="817"/>
      <c r="E2519" s="817"/>
      <c r="F2519" s="817"/>
    </row>
    <row r="2520" spans="3:6">
      <c r="C2520" s="817"/>
      <c r="D2520" s="817"/>
      <c r="E2520" s="817"/>
      <c r="F2520" s="817"/>
    </row>
    <row r="2521" spans="3:6">
      <c r="C2521" s="817"/>
      <c r="D2521" s="817"/>
      <c r="E2521" s="817"/>
      <c r="F2521" s="817"/>
    </row>
    <row r="2522" spans="3:6">
      <c r="C2522" s="817"/>
      <c r="D2522" s="817"/>
      <c r="E2522" s="817"/>
      <c r="F2522" s="817"/>
    </row>
    <row r="2523" spans="3:6">
      <c r="C2523" s="817"/>
      <c r="D2523" s="817"/>
      <c r="E2523" s="817"/>
      <c r="F2523" s="817"/>
    </row>
    <row r="2524" spans="3:6">
      <c r="C2524" s="817"/>
      <c r="D2524" s="817"/>
      <c r="E2524" s="817"/>
      <c r="F2524" s="817"/>
    </row>
    <row r="2525" spans="3:6">
      <c r="C2525" s="817"/>
      <c r="D2525" s="817"/>
      <c r="E2525" s="817"/>
      <c r="F2525" s="817"/>
    </row>
    <row r="2526" spans="3:6">
      <c r="C2526" s="817"/>
      <c r="D2526" s="817"/>
      <c r="E2526" s="817"/>
      <c r="F2526" s="817"/>
    </row>
    <row r="2527" spans="3:6">
      <c r="C2527" s="817"/>
      <c r="D2527" s="817"/>
      <c r="E2527" s="817"/>
      <c r="F2527" s="817"/>
    </row>
    <row r="2528" spans="3:6">
      <c r="C2528" s="817"/>
      <c r="D2528" s="817"/>
      <c r="E2528" s="817"/>
      <c r="F2528" s="817"/>
    </row>
    <row r="2529" spans="3:6">
      <c r="C2529" s="817"/>
      <c r="D2529" s="817"/>
      <c r="E2529" s="817"/>
      <c r="F2529" s="817"/>
    </row>
    <row r="2530" spans="3:6">
      <c r="C2530" s="817"/>
      <c r="D2530" s="817"/>
      <c r="E2530" s="817"/>
      <c r="F2530" s="817"/>
    </row>
    <row r="2531" spans="3:6">
      <c r="C2531" s="817"/>
      <c r="D2531" s="817"/>
      <c r="E2531" s="817"/>
      <c r="F2531" s="817"/>
    </row>
    <row r="2532" spans="3:6">
      <c r="C2532" s="817"/>
      <c r="D2532" s="817"/>
      <c r="E2532" s="817"/>
      <c r="F2532" s="817"/>
    </row>
    <row r="2533" spans="3:6">
      <c r="C2533" s="817"/>
      <c r="D2533" s="817"/>
      <c r="E2533" s="817"/>
      <c r="F2533" s="817"/>
    </row>
    <row r="2534" spans="3:6">
      <c r="C2534" s="817"/>
      <c r="D2534" s="817"/>
      <c r="E2534" s="817"/>
      <c r="F2534" s="817"/>
    </row>
    <row r="2535" spans="3:6">
      <c r="C2535" s="817"/>
      <c r="D2535" s="817"/>
      <c r="E2535" s="817"/>
      <c r="F2535" s="817"/>
    </row>
    <row r="2536" spans="3:6">
      <c r="C2536" s="817"/>
      <c r="D2536" s="817"/>
      <c r="E2536" s="817"/>
      <c r="F2536" s="817"/>
    </row>
    <row r="2537" spans="3:6">
      <c r="C2537" s="817"/>
      <c r="D2537" s="817"/>
      <c r="E2537" s="817"/>
      <c r="F2537" s="817"/>
    </row>
    <row r="2538" spans="3:6">
      <c r="C2538" s="817"/>
      <c r="D2538" s="817"/>
      <c r="E2538" s="817"/>
      <c r="F2538" s="817"/>
    </row>
    <row r="2539" spans="3:6">
      <c r="C2539" s="817"/>
      <c r="D2539" s="817"/>
      <c r="E2539" s="817"/>
      <c r="F2539" s="817"/>
    </row>
    <row r="2540" spans="3:6">
      <c r="C2540" s="817"/>
      <c r="D2540" s="817"/>
      <c r="E2540" s="817"/>
      <c r="F2540" s="817"/>
    </row>
    <row r="2541" spans="3:6">
      <c r="C2541" s="817"/>
      <c r="D2541" s="817"/>
      <c r="E2541" s="817"/>
      <c r="F2541" s="817"/>
    </row>
    <row r="2542" spans="3:6">
      <c r="C2542" s="817"/>
      <c r="D2542" s="817"/>
      <c r="E2542" s="817"/>
      <c r="F2542" s="817"/>
    </row>
    <row r="2543" spans="3:6">
      <c r="C2543" s="817"/>
      <c r="D2543" s="817"/>
      <c r="E2543" s="817"/>
      <c r="F2543" s="817"/>
    </row>
    <row r="2544" spans="3:6">
      <c r="C2544" s="817"/>
      <c r="D2544" s="817"/>
      <c r="E2544" s="817"/>
      <c r="F2544" s="817"/>
    </row>
    <row r="2545" spans="3:6">
      <c r="C2545" s="817"/>
      <c r="D2545" s="817"/>
      <c r="E2545" s="817"/>
      <c r="F2545" s="817"/>
    </row>
    <row r="2546" spans="3:6">
      <c r="C2546" s="817"/>
      <c r="D2546" s="817"/>
      <c r="E2546" s="817"/>
      <c r="F2546" s="817"/>
    </row>
    <row r="2547" spans="3:6">
      <c r="C2547" s="817"/>
      <c r="D2547" s="817"/>
      <c r="E2547" s="817"/>
      <c r="F2547" s="817"/>
    </row>
    <row r="2548" spans="3:6">
      <c r="C2548" s="817"/>
      <c r="D2548" s="817"/>
      <c r="E2548" s="817"/>
      <c r="F2548" s="817"/>
    </row>
    <row r="2549" spans="3:6">
      <c r="C2549" s="817"/>
      <c r="D2549" s="817"/>
      <c r="E2549" s="817"/>
      <c r="F2549" s="817"/>
    </row>
    <row r="2550" spans="3:6">
      <c r="C2550" s="817"/>
      <c r="D2550" s="817"/>
      <c r="E2550" s="817"/>
      <c r="F2550" s="817"/>
    </row>
    <row r="2551" spans="3:6">
      <c r="C2551" s="817"/>
      <c r="D2551" s="817"/>
      <c r="E2551" s="817"/>
      <c r="F2551" s="817"/>
    </row>
    <row r="2552" spans="3:6">
      <c r="C2552" s="817"/>
      <c r="D2552" s="817"/>
      <c r="E2552" s="817"/>
      <c r="F2552" s="817"/>
    </row>
    <row r="2553" spans="3:6">
      <c r="C2553" s="817"/>
      <c r="D2553" s="817"/>
      <c r="E2553" s="817"/>
      <c r="F2553" s="817"/>
    </row>
    <row r="2554" spans="3:6">
      <c r="C2554" s="817"/>
      <c r="D2554" s="817"/>
      <c r="E2554" s="817"/>
      <c r="F2554" s="817"/>
    </row>
    <row r="2555" spans="3:6">
      <c r="C2555" s="817"/>
      <c r="D2555" s="817"/>
      <c r="E2555" s="817"/>
      <c r="F2555" s="817"/>
    </row>
    <row r="2556" spans="3:6">
      <c r="C2556" s="817"/>
      <c r="D2556" s="817"/>
      <c r="E2556" s="817"/>
      <c r="F2556" s="817"/>
    </row>
    <row r="2557" spans="3:6">
      <c r="C2557" s="817"/>
      <c r="D2557" s="817"/>
      <c r="E2557" s="817"/>
      <c r="F2557" s="817"/>
    </row>
    <row r="2558" spans="3:6">
      <c r="C2558" s="817"/>
      <c r="D2558" s="817"/>
      <c r="E2558" s="817"/>
      <c r="F2558" s="817"/>
    </row>
    <row r="2559" spans="3:6">
      <c r="C2559" s="817"/>
      <c r="D2559" s="817"/>
      <c r="E2559" s="817"/>
      <c r="F2559" s="817"/>
    </row>
    <row r="2560" spans="3:6">
      <c r="C2560" s="817"/>
      <c r="D2560" s="817"/>
      <c r="E2560" s="817"/>
      <c r="F2560" s="817"/>
    </row>
    <row r="2561" spans="3:6">
      <c r="C2561" s="817"/>
      <c r="D2561" s="817"/>
      <c r="E2561" s="817"/>
      <c r="F2561" s="817"/>
    </row>
    <row r="2562" spans="3:6">
      <c r="C2562" s="817"/>
      <c r="D2562" s="817"/>
      <c r="E2562" s="817"/>
      <c r="F2562" s="817"/>
    </row>
    <row r="2563" spans="3:6">
      <c r="C2563" s="817"/>
      <c r="D2563" s="817"/>
      <c r="E2563" s="817"/>
      <c r="F2563" s="817"/>
    </row>
    <row r="2564" spans="3:6">
      <c r="C2564" s="817"/>
      <c r="D2564" s="817"/>
      <c r="E2564" s="817"/>
      <c r="F2564" s="817"/>
    </row>
    <row r="2565" spans="3:6">
      <c r="C2565" s="817"/>
      <c r="D2565" s="817"/>
      <c r="E2565" s="817"/>
      <c r="F2565" s="817"/>
    </row>
    <row r="2566" spans="3:6">
      <c r="C2566" s="817"/>
      <c r="D2566" s="817"/>
      <c r="E2566" s="817"/>
      <c r="F2566" s="817"/>
    </row>
    <row r="2567" spans="3:6">
      <c r="C2567" s="817"/>
      <c r="D2567" s="817"/>
      <c r="E2567" s="817"/>
      <c r="F2567" s="817"/>
    </row>
    <row r="2568" spans="3:6">
      <c r="C2568" s="817"/>
      <c r="D2568" s="817"/>
      <c r="E2568" s="817"/>
      <c r="F2568" s="817"/>
    </row>
    <row r="2569" spans="3:6">
      <c r="C2569" s="817"/>
      <c r="D2569" s="817"/>
      <c r="E2569" s="817"/>
      <c r="F2569" s="817"/>
    </row>
    <row r="2570" spans="3:6">
      <c r="C2570" s="817"/>
      <c r="D2570" s="817"/>
      <c r="E2570" s="817"/>
      <c r="F2570" s="817"/>
    </row>
    <row r="2571" spans="3:6">
      <c r="C2571" s="817"/>
      <c r="D2571" s="817"/>
      <c r="E2571" s="817"/>
      <c r="F2571" s="817"/>
    </row>
    <row r="2572" spans="3:6">
      <c r="C2572" s="817"/>
      <c r="D2572" s="817"/>
      <c r="E2572" s="817"/>
      <c r="F2572" s="817"/>
    </row>
    <row r="2573" spans="3:6">
      <c r="C2573" s="817"/>
      <c r="D2573" s="817"/>
      <c r="E2573" s="817"/>
      <c r="F2573" s="817"/>
    </row>
    <row r="2574" spans="3:6">
      <c r="C2574" s="817"/>
      <c r="D2574" s="817"/>
      <c r="E2574" s="817"/>
      <c r="F2574" s="817"/>
    </row>
    <row r="2575" spans="3:6">
      <c r="C2575" s="817"/>
      <c r="D2575" s="817"/>
      <c r="E2575" s="817"/>
      <c r="F2575" s="817"/>
    </row>
    <row r="2576" spans="3:6">
      <c r="C2576" s="817"/>
      <c r="D2576" s="817"/>
      <c r="E2576" s="817"/>
      <c r="F2576" s="817"/>
    </row>
    <row r="2577" spans="3:6">
      <c r="C2577" s="817"/>
      <c r="D2577" s="817"/>
      <c r="E2577" s="817"/>
      <c r="F2577" s="817"/>
    </row>
    <row r="2578" spans="3:6">
      <c r="C2578" s="817"/>
      <c r="D2578" s="817"/>
      <c r="E2578" s="817"/>
      <c r="F2578" s="817"/>
    </row>
    <row r="2579" spans="3:6">
      <c r="C2579" s="817"/>
      <c r="D2579" s="817"/>
      <c r="E2579" s="817"/>
      <c r="F2579" s="817"/>
    </row>
    <row r="2580" spans="3:6">
      <c r="C2580" s="817"/>
      <c r="D2580" s="817"/>
      <c r="E2580" s="817"/>
      <c r="F2580" s="817"/>
    </row>
    <row r="2581" spans="3:6">
      <c r="C2581" s="817"/>
      <c r="D2581" s="817"/>
      <c r="E2581" s="817"/>
      <c r="F2581" s="817"/>
    </row>
    <row r="2582" spans="3:6">
      <c r="C2582" s="817"/>
      <c r="D2582" s="817"/>
      <c r="E2582" s="817"/>
      <c r="F2582" s="817"/>
    </row>
    <row r="2583" spans="3:6">
      <c r="C2583" s="817"/>
      <c r="D2583" s="817"/>
      <c r="E2583" s="817"/>
      <c r="F2583" s="817"/>
    </row>
    <row r="2584" spans="3:6">
      <c r="C2584" s="817"/>
      <c r="D2584" s="817"/>
      <c r="E2584" s="817"/>
      <c r="F2584" s="817"/>
    </row>
    <row r="2585" spans="3:6">
      <c r="C2585" s="817"/>
      <c r="D2585" s="817"/>
      <c r="E2585" s="817"/>
      <c r="F2585" s="817"/>
    </row>
    <row r="2586" spans="3:6">
      <c r="C2586" s="817"/>
      <c r="D2586" s="817"/>
      <c r="E2586" s="817"/>
      <c r="F2586" s="817"/>
    </row>
    <row r="2587" spans="3:6">
      <c r="C2587" s="817"/>
      <c r="D2587" s="817"/>
      <c r="E2587" s="817"/>
      <c r="F2587" s="817"/>
    </row>
    <row r="2588" spans="3:6">
      <c r="C2588" s="817"/>
      <c r="D2588" s="817"/>
      <c r="E2588" s="817"/>
      <c r="F2588" s="817"/>
    </row>
    <row r="2589" spans="3:6">
      <c r="C2589" s="817"/>
      <c r="D2589" s="817"/>
      <c r="E2589" s="817"/>
      <c r="F2589" s="817"/>
    </row>
    <row r="2590" spans="3:6">
      <c r="C2590" s="817"/>
      <c r="D2590" s="817"/>
      <c r="E2590" s="817"/>
      <c r="F2590" s="817"/>
    </row>
    <row r="2591" spans="3:6">
      <c r="C2591" s="817"/>
      <c r="D2591" s="817"/>
      <c r="E2591" s="817"/>
      <c r="F2591" s="817"/>
    </row>
    <row r="2592" spans="3:6">
      <c r="C2592" s="817"/>
      <c r="D2592" s="817"/>
      <c r="E2592" s="817"/>
      <c r="F2592" s="817"/>
    </row>
    <row r="2593" spans="3:6">
      <c r="C2593" s="817"/>
      <c r="D2593" s="817"/>
      <c r="E2593" s="817"/>
      <c r="F2593" s="817"/>
    </row>
    <row r="2594" spans="3:6">
      <c r="C2594" s="817"/>
      <c r="D2594" s="817"/>
      <c r="E2594" s="817"/>
      <c r="F2594" s="817"/>
    </row>
    <row r="2595" spans="3:6">
      <c r="C2595" s="817"/>
      <c r="D2595" s="817"/>
      <c r="E2595" s="817"/>
      <c r="F2595" s="817"/>
    </row>
    <row r="2596" spans="3:6">
      <c r="C2596" s="817"/>
      <c r="D2596" s="817"/>
      <c r="E2596" s="817"/>
      <c r="F2596" s="817"/>
    </row>
    <row r="2597" spans="3:6">
      <c r="C2597" s="817"/>
      <c r="D2597" s="817"/>
      <c r="E2597" s="817"/>
      <c r="F2597" s="817"/>
    </row>
    <row r="2598" spans="3:6">
      <c r="C2598" s="817"/>
      <c r="D2598" s="817"/>
      <c r="E2598" s="817"/>
      <c r="F2598" s="817"/>
    </row>
    <row r="2599" spans="3:6">
      <c r="C2599" s="817"/>
      <c r="D2599" s="817"/>
      <c r="E2599" s="817"/>
      <c r="F2599" s="817"/>
    </row>
    <row r="2600" spans="3:6">
      <c r="C2600" s="817"/>
      <c r="D2600" s="817"/>
      <c r="E2600" s="817"/>
      <c r="F2600" s="817"/>
    </row>
    <row r="2601" spans="3:6">
      <c r="C2601" s="817"/>
      <c r="D2601" s="817"/>
      <c r="E2601" s="817"/>
      <c r="F2601" s="817"/>
    </row>
    <row r="2602" spans="3:6">
      <c r="C2602" s="817"/>
      <c r="D2602" s="817"/>
      <c r="E2602" s="817"/>
      <c r="F2602" s="817"/>
    </row>
    <row r="2603" spans="3:6">
      <c r="C2603" s="817"/>
      <c r="D2603" s="817"/>
      <c r="E2603" s="817"/>
      <c r="F2603" s="817"/>
    </row>
    <row r="2604" spans="3:6">
      <c r="C2604" s="817"/>
      <c r="D2604" s="817"/>
      <c r="E2604" s="817"/>
      <c r="F2604" s="817"/>
    </row>
    <row r="2605" spans="3:6">
      <c r="C2605" s="817"/>
      <c r="D2605" s="817"/>
      <c r="E2605" s="817"/>
      <c r="F2605" s="817"/>
    </row>
    <row r="2606" spans="3:6">
      <c r="C2606" s="817"/>
      <c r="D2606" s="817"/>
      <c r="E2606" s="817"/>
      <c r="F2606" s="817"/>
    </row>
    <row r="2607" spans="3:6">
      <c r="C2607" s="817"/>
      <c r="D2607" s="817"/>
      <c r="E2607" s="817"/>
      <c r="F2607" s="817"/>
    </row>
    <row r="2608" spans="3:6">
      <c r="C2608" s="817"/>
      <c r="D2608" s="817"/>
      <c r="E2608" s="817"/>
      <c r="F2608" s="817"/>
    </row>
    <row r="2609" spans="3:6">
      <c r="C2609" s="817"/>
      <c r="D2609" s="817"/>
      <c r="E2609" s="817"/>
      <c r="F2609" s="817"/>
    </row>
    <row r="2610" spans="3:6">
      <c r="C2610" s="817"/>
      <c r="D2610" s="817"/>
      <c r="E2610" s="817"/>
      <c r="F2610" s="817"/>
    </row>
    <row r="2611" spans="3:6">
      <c r="C2611" s="817"/>
      <c r="D2611" s="817"/>
      <c r="E2611" s="817"/>
      <c r="F2611" s="817"/>
    </row>
    <row r="2612" spans="3:6">
      <c r="C2612" s="817"/>
      <c r="D2612" s="817"/>
      <c r="E2612" s="817"/>
      <c r="F2612" s="817"/>
    </row>
    <row r="2613" spans="3:6">
      <c r="C2613" s="817"/>
      <c r="D2613" s="817"/>
      <c r="E2613" s="817"/>
      <c r="F2613" s="817"/>
    </row>
    <row r="2614" spans="3:6">
      <c r="C2614" s="817"/>
      <c r="D2614" s="817"/>
      <c r="E2614" s="817"/>
      <c r="F2614" s="817"/>
    </row>
    <row r="2615" spans="3:6">
      <c r="C2615" s="817"/>
      <c r="D2615" s="817"/>
      <c r="E2615" s="817"/>
      <c r="F2615" s="817"/>
    </row>
    <row r="2616" spans="3:6">
      <c r="C2616" s="817"/>
      <c r="D2616" s="817"/>
      <c r="E2616" s="817"/>
      <c r="F2616" s="817"/>
    </row>
    <row r="2617" spans="3:6">
      <c r="C2617" s="817"/>
      <c r="D2617" s="817"/>
      <c r="E2617" s="817"/>
      <c r="F2617" s="817"/>
    </row>
    <row r="2618" spans="3:6">
      <c r="C2618" s="817"/>
      <c r="D2618" s="817"/>
      <c r="E2618" s="817"/>
      <c r="F2618" s="817"/>
    </row>
    <row r="2619" spans="3:6">
      <c r="C2619" s="817"/>
      <c r="D2619" s="817"/>
      <c r="E2619" s="817"/>
      <c r="F2619" s="817"/>
    </row>
    <row r="2620" spans="3:6">
      <c r="C2620" s="817"/>
      <c r="D2620" s="817"/>
      <c r="E2620" s="817"/>
      <c r="F2620" s="817"/>
    </row>
    <row r="2621" spans="3:6">
      <c r="C2621" s="817"/>
      <c r="D2621" s="817"/>
      <c r="E2621" s="817"/>
      <c r="F2621" s="817"/>
    </row>
    <row r="2622" spans="3:6">
      <c r="C2622" s="817"/>
      <c r="D2622" s="817"/>
      <c r="E2622" s="817"/>
      <c r="F2622" s="817"/>
    </row>
    <row r="2623" spans="3:6">
      <c r="C2623" s="817"/>
      <c r="D2623" s="817"/>
      <c r="E2623" s="817"/>
      <c r="F2623" s="817"/>
    </row>
    <row r="2624" spans="3:6">
      <c r="C2624" s="817"/>
      <c r="D2624" s="817"/>
      <c r="E2624" s="817"/>
      <c r="F2624" s="817"/>
    </row>
    <row r="2625" spans="3:6">
      <c r="C2625" s="817"/>
      <c r="D2625" s="817"/>
      <c r="E2625" s="817"/>
      <c r="F2625" s="817"/>
    </row>
    <row r="2626" spans="3:6">
      <c r="C2626" s="817"/>
      <c r="D2626" s="817"/>
      <c r="E2626" s="817"/>
      <c r="F2626" s="817"/>
    </row>
    <row r="2627" spans="3:6">
      <c r="C2627" s="817"/>
      <c r="D2627" s="817"/>
      <c r="E2627" s="817"/>
      <c r="F2627" s="817"/>
    </row>
    <row r="2628" spans="3:6">
      <c r="C2628" s="817"/>
      <c r="D2628" s="817"/>
      <c r="E2628" s="817"/>
      <c r="F2628" s="817"/>
    </row>
    <row r="2629" spans="3:6">
      <c r="C2629" s="817"/>
      <c r="D2629" s="817"/>
      <c r="E2629" s="817"/>
      <c r="F2629" s="817"/>
    </row>
    <row r="2630" spans="3:6">
      <c r="C2630" s="817"/>
      <c r="D2630" s="817"/>
      <c r="E2630" s="817"/>
      <c r="F2630" s="817"/>
    </row>
    <row r="2631" spans="3:6">
      <c r="C2631" s="817"/>
      <c r="D2631" s="817"/>
      <c r="E2631" s="817"/>
      <c r="F2631" s="817"/>
    </row>
    <row r="2632" spans="3:6">
      <c r="C2632" s="817"/>
      <c r="D2632" s="817"/>
      <c r="E2632" s="817"/>
      <c r="F2632" s="817"/>
    </row>
    <row r="2633" spans="3:6">
      <c r="C2633" s="817"/>
      <c r="D2633" s="817"/>
      <c r="E2633" s="817"/>
      <c r="F2633" s="817"/>
    </row>
    <row r="2634" spans="3:6">
      <c r="C2634" s="817"/>
      <c r="D2634" s="817"/>
      <c r="E2634" s="817"/>
      <c r="F2634" s="817"/>
    </row>
    <row r="2635" spans="3:6">
      <c r="C2635" s="817"/>
      <c r="D2635" s="817"/>
      <c r="E2635" s="817"/>
      <c r="F2635" s="817"/>
    </row>
    <row r="2636" spans="3:6">
      <c r="C2636" s="817"/>
      <c r="D2636" s="817"/>
      <c r="E2636" s="817"/>
      <c r="F2636" s="817"/>
    </row>
    <row r="2637" spans="3:6">
      <c r="C2637" s="817"/>
      <c r="D2637" s="817"/>
      <c r="E2637" s="817"/>
      <c r="F2637" s="817"/>
    </row>
    <row r="2638" spans="3:6">
      <c r="C2638" s="817"/>
      <c r="D2638" s="817"/>
      <c r="E2638" s="817"/>
      <c r="F2638" s="817"/>
    </row>
    <row r="2639" spans="3:6">
      <c r="C2639" s="817"/>
      <c r="D2639" s="817"/>
      <c r="E2639" s="817"/>
      <c r="F2639" s="817"/>
    </row>
    <row r="2640" spans="3:6">
      <c r="C2640" s="817"/>
      <c r="D2640" s="817"/>
      <c r="E2640" s="817"/>
      <c r="F2640" s="817"/>
    </row>
    <row r="2641" spans="3:6">
      <c r="C2641" s="817"/>
      <c r="D2641" s="817"/>
      <c r="E2641" s="817"/>
      <c r="F2641" s="817"/>
    </row>
    <row r="2642" spans="3:6">
      <c r="C2642" s="817"/>
      <c r="D2642" s="817"/>
      <c r="E2642" s="817"/>
      <c r="F2642" s="817"/>
    </row>
    <row r="2643" spans="3:6">
      <c r="C2643" s="817"/>
      <c r="D2643" s="817"/>
      <c r="E2643" s="817"/>
      <c r="F2643" s="817"/>
    </row>
    <row r="2644" spans="3:6">
      <c r="C2644" s="817"/>
      <c r="D2644" s="817"/>
      <c r="E2644" s="817"/>
      <c r="F2644" s="817"/>
    </row>
    <row r="2645" spans="3:6">
      <c r="C2645" s="817"/>
      <c r="D2645" s="817"/>
      <c r="E2645" s="817"/>
      <c r="F2645" s="817"/>
    </row>
    <row r="2646" spans="3:6">
      <c r="C2646" s="817"/>
      <c r="D2646" s="817"/>
      <c r="E2646" s="817"/>
      <c r="F2646" s="817"/>
    </row>
    <row r="2647" spans="3:6">
      <c r="C2647" s="817"/>
      <c r="D2647" s="817"/>
      <c r="E2647" s="817"/>
      <c r="F2647" s="817"/>
    </row>
    <row r="2648" spans="3:6">
      <c r="C2648" s="817"/>
      <c r="D2648" s="817"/>
      <c r="E2648" s="817"/>
      <c r="F2648" s="817"/>
    </row>
    <row r="2649" spans="3:6">
      <c r="C2649" s="817"/>
      <c r="D2649" s="817"/>
      <c r="E2649" s="817"/>
      <c r="F2649" s="817"/>
    </row>
    <row r="2650" spans="3:6">
      <c r="C2650" s="817"/>
      <c r="D2650" s="817"/>
      <c r="E2650" s="817"/>
      <c r="F2650" s="817"/>
    </row>
    <row r="2651" spans="3:6">
      <c r="C2651" s="817"/>
      <c r="D2651" s="817"/>
      <c r="E2651" s="817"/>
      <c r="F2651" s="817"/>
    </row>
    <row r="2652" spans="3:6">
      <c r="C2652" s="817"/>
      <c r="D2652" s="817"/>
      <c r="E2652" s="817"/>
      <c r="F2652" s="817"/>
    </row>
    <row r="2653" spans="3:6">
      <c r="C2653" s="817"/>
      <c r="D2653" s="817"/>
      <c r="E2653" s="817"/>
      <c r="F2653" s="817"/>
    </row>
    <row r="2654" spans="3:6">
      <c r="C2654" s="817"/>
      <c r="D2654" s="817"/>
      <c r="E2654" s="817"/>
      <c r="F2654" s="817"/>
    </row>
    <row r="2655" spans="3:6">
      <c r="C2655" s="817"/>
      <c r="D2655" s="817"/>
      <c r="E2655" s="817"/>
      <c r="F2655" s="817"/>
    </row>
    <row r="2656" spans="3:6">
      <c r="C2656" s="817"/>
      <c r="D2656" s="817"/>
      <c r="E2656" s="817"/>
      <c r="F2656" s="817"/>
    </row>
    <row r="2657" spans="3:6">
      <c r="C2657" s="817"/>
      <c r="D2657" s="817"/>
      <c r="E2657" s="817"/>
      <c r="F2657" s="817"/>
    </row>
    <row r="2658" spans="3:6">
      <c r="C2658" s="817"/>
      <c r="D2658" s="817"/>
      <c r="E2658" s="817"/>
      <c r="F2658" s="817"/>
    </row>
    <row r="2659" spans="3:6">
      <c r="C2659" s="817"/>
      <c r="D2659" s="817"/>
      <c r="E2659" s="817"/>
      <c r="F2659" s="817"/>
    </row>
    <row r="2660" spans="3:6">
      <c r="C2660" s="817"/>
      <c r="D2660" s="817"/>
      <c r="E2660" s="817"/>
      <c r="F2660" s="817"/>
    </row>
    <row r="2661" spans="3:6">
      <c r="C2661" s="817"/>
      <c r="D2661" s="817"/>
      <c r="E2661" s="817"/>
      <c r="F2661" s="817"/>
    </row>
    <row r="2662" spans="3:6">
      <c r="C2662" s="817"/>
      <c r="D2662" s="817"/>
      <c r="E2662" s="817"/>
      <c r="F2662" s="817"/>
    </row>
    <row r="2663" spans="3:6">
      <c r="C2663" s="817"/>
      <c r="D2663" s="817"/>
      <c r="E2663" s="817"/>
      <c r="F2663" s="817"/>
    </row>
    <row r="2664" spans="3:6">
      <c r="C2664" s="817"/>
      <c r="D2664" s="817"/>
      <c r="E2664" s="817"/>
      <c r="F2664" s="817"/>
    </row>
    <row r="2665" spans="3:6">
      <c r="C2665" s="817"/>
      <c r="D2665" s="817"/>
      <c r="E2665" s="817"/>
      <c r="F2665" s="817"/>
    </row>
    <row r="2666" spans="3:6">
      <c r="C2666" s="817"/>
      <c r="D2666" s="817"/>
      <c r="E2666" s="817"/>
      <c r="F2666" s="817"/>
    </row>
    <row r="2667" spans="3:6">
      <c r="C2667" s="817"/>
      <c r="D2667" s="817"/>
      <c r="E2667" s="817"/>
      <c r="F2667" s="817"/>
    </row>
    <row r="2668" spans="3:6">
      <c r="C2668" s="817"/>
      <c r="D2668" s="817"/>
      <c r="E2668" s="817"/>
      <c r="F2668" s="817"/>
    </row>
    <row r="2669" spans="3:6">
      <c r="C2669" s="817"/>
      <c r="D2669" s="817"/>
      <c r="E2669" s="817"/>
      <c r="F2669" s="817"/>
    </row>
    <row r="2670" spans="3:6">
      <c r="C2670" s="817"/>
      <c r="D2670" s="817"/>
      <c r="E2670" s="817"/>
      <c r="F2670" s="817"/>
    </row>
    <row r="2671" spans="3:6">
      <c r="C2671" s="817"/>
      <c r="D2671" s="817"/>
      <c r="E2671" s="817"/>
      <c r="F2671" s="817"/>
    </row>
    <row r="2672" spans="3:6">
      <c r="C2672" s="817"/>
      <c r="D2672" s="817"/>
      <c r="E2672" s="817"/>
      <c r="F2672" s="817"/>
    </row>
    <row r="2673" spans="3:6">
      <c r="C2673" s="817"/>
      <c r="D2673" s="817"/>
      <c r="E2673" s="817"/>
      <c r="F2673" s="817"/>
    </row>
    <row r="2674" spans="3:6">
      <c r="C2674" s="817"/>
      <c r="D2674" s="817"/>
      <c r="E2674" s="817"/>
      <c r="F2674" s="817"/>
    </row>
    <row r="2675" spans="3:6">
      <c r="C2675" s="817"/>
      <c r="D2675" s="817"/>
      <c r="E2675" s="817"/>
      <c r="F2675" s="817"/>
    </row>
    <row r="2676" spans="3:6">
      <c r="C2676" s="817"/>
      <c r="D2676" s="817"/>
      <c r="E2676" s="817"/>
      <c r="F2676" s="817"/>
    </row>
    <row r="2677" spans="3:6">
      <c r="C2677" s="817"/>
      <c r="D2677" s="817"/>
      <c r="E2677" s="817"/>
      <c r="F2677" s="817"/>
    </row>
    <row r="2678" spans="3:6">
      <c r="C2678" s="817"/>
      <c r="D2678" s="817"/>
      <c r="E2678" s="817"/>
      <c r="F2678" s="817"/>
    </row>
    <row r="2679" spans="3:6">
      <c r="C2679" s="817"/>
      <c r="D2679" s="817"/>
      <c r="E2679" s="817"/>
      <c r="F2679" s="817"/>
    </row>
    <row r="2680" spans="3:6">
      <c r="C2680" s="817"/>
      <c r="D2680" s="817"/>
      <c r="E2680" s="817"/>
      <c r="F2680" s="817"/>
    </row>
    <row r="2681" spans="3:6">
      <c r="C2681" s="817"/>
      <c r="D2681" s="817"/>
      <c r="E2681" s="817"/>
      <c r="F2681" s="817"/>
    </row>
    <row r="2682" spans="3:6">
      <c r="C2682" s="817"/>
      <c r="D2682" s="817"/>
      <c r="E2682" s="817"/>
      <c r="F2682" s="817"/>
    </row>
    <row r="2683" spans="3:6">
      <c r="C2683" s="817"/>
      <c r="D2683" s="817"/>
      <c r="E2683" s="817"/>
      <c r="F2683" s="817"/>
    </row>
    <row r="2684" spans="3:6">
      <c r="C2684" s="817"/>
      <c r="D2684" s="817"/>
      <c r="E2684" s="817"/>
      <c r="F2684" s="817"/>
    </row>
    <row r="2685" spans="3:6">
      <c r="C2685" s="817"/>
      <c r="D2685" s="817"/>
      <c r="E2685" s="817"/>
      <c r="F2685" s="817"/>
    </row>
    <row r="2686" spans="3:6">
      <c r="C2686" s="817"/>
      <c r="D2686" s="817"/>
      <c r="E2686" s="817"/>
      <c r="F2686" s="817"/>
    </row>
    <row r="2687" spans="3:6">
      <c r="C2687" s="817"/>
      <c r="D2687" s="817"/>
      <c r="E2687" s="817"/>
      <c r="F2687" s="817"/>
    </row>
    <row r="2688" spans="3:6">
      <c r="C2688" s="817"/>
      <c r="D2688" s="817"/>
      <c r="E2688" s="817"/>
      <c r="F2688" s="817"/>
    </row>
    <row r="2689" spans="3:6">
      <c r="C2689" s="817"/>
      <c r="D2689" s="817"/>
      <c r="E2689" s="817"/>
      <c r="F2689" s="817"/>
    </row>
    <row r="2690" spans="3:6">
      <c r="C2690" s="817"/>
      <c r="D2690" s="817"/>
      <c r="E2690" s="817"/>
      <c r="F2690" s="817"/>
    </row>
    <row r="2691" spans="3:6">
      <c r="C2691" s="817"/>
      <c r="D2691" s="817"/>
      <c r="E2691" s="817"/>
      <c r="F2691" s="817"/>
    </row>
    <row r="2692" spans="3:6">
      <c r="C2692" s="817"/>
      <c r="D2692" s="817"/>
      <c r="E2692" s="817"/>
      <c r="F2692" s="817"/>
    </row>
    <row r="2693" spans="3:6">
      <c r="C2693" s="817"/>
      <c r="D2693" s="817"/>
      <c r="E2693" s="817"/>
      <c r="F2693" s="817"/>
    </row>
    <row r="2694" spans="3:6">
      <c r="C2694" s="817"/>
      <c r="D2694" s="817"/>
      <c r="E2694" s="817"/>
      <c r="F2694" s="817"/>
    </row>
    <row r="2695" spans="3:6">
      <c r="C2695" s="817"/>
      <c r="D2695" s="817"/>
      <c r="E2695" s="817"/>
      <c r="F2695" s="817"/>
    </row>
    <row r="2696" spans="3:6">
      <c r="C2696" s="817"/>
      <c r="D2696" s="817"/>
      <c r="E2696" s="817"/>
      <c r="F2696" s="817"/>
    </row>
    <row r="2697" spans="3:6">
      <c r="C2697" s="817"/>
      <c r="D2697" s="817"/>
      <c r="E2697" s="817"/>
      <c r="F2697" s="817"/>
    </row>
    <row r="2698" spans="3:6">
      <c r="C2698" s="817"/>
      <c r="D2698" s="817"/>
      <c r="E2698" s="817"/>
      <c r="F2698" s="817"/>
    </row>
    <row r="2699" spans="3:6">
      <c r="C2699" s="817"/>
      <c r="D2699" s="817"/>
      <c r="E2699" s="817"/>
      <c r="F2699" s="817"/>
    </row>
    <row r="2700" spans="3:6">
      <c r="C2700" s="817"/>
      <c r="D2700" s="817"/>
      <c r="E2700" s="817"/>
      <c r="F2700" s="817"/>
    </row>
    <row r="2701" spans="3:6">
      <c r="C2701" s="817"/>
      <c r="D2701" s="817"/>
      <c r="E2701" s="817"/>
      <c r="F2701" s="817"/>
    </row>
    <row r="2702" spans="3:6">
      <c r="C2702" s="817"/>
      <c r="D2702" s="817"/>
      <c r="E2702" s="817"/>
      <c r="F2702" s="817"/>
    </row>
    <row r="2703" spans="3:6">
      <c r="C2703" s="817"/>
      <c r="D2703" s="817"/>
      <c r="E2703" s="817"/>
      <c r="F2703" s="817"/>
    </row>
    <row r="2704" spans="3:6">
      <c r="C2704" s="817"/>
      <c r="D2704" s="817"/>
      <c r="E2704" s="817"/>
      <c r="F2704" s="817"/>
    </row>
    <row r="2705" spans="3:6">
      <c r="C2705" s="817"/>
      <c r="D2705" s="817"/>
      <c r="E2705" s="817"/>
      <c r="F2705" s="817"/>
    </row>
    <row r="2706" spans="3:6">
      <c r="C2706" s="817"/>
      <c r="D2706" s="817"/>
      <c r="E2706" s="817"/>
      <c r="F2706" s="817"/>
    </row>
    <row r="2707" spans="3:6">
      <c r="C2707" s="817"/>
      <c r="D2707" s="817"/>
      <c r="E2707" s="817"/>
      <c r="F2707" s="817"/>
    </row>
    <row r="2708" spans="3:6">
      <c r="C2708" s="817"/>
      <c r="D2708" s="817"/>
      <c r="E2708" s="817"/>
      <c r="F2708" s="817"/>
    </row>
    <row r="2709" spans="3:6">
      <c r="C2709" s="817"/>
      <c r="D2709" s="817"/>
      <c r="E2709" s="817"/>
      <c r="F2709" s="817"/>
    </row>
    <row r="2710" spans="3:6">
      <c r="C2710" s="817"/>
      <c r="D2710" s="817"/>
      <c r="E2710" s="817"/>
      <c r="F2710" s="817"/>
    </row>
    <row r="2711" spans="3:6">
      <c r="C2711" s="817"/>
      <c r="D2711" s="817"/>
      <c r="E2711" s="817"/>
      <c r="F2711" s="817"/>
    </row>
    <row r="2712" spans="3:6">
      <c r="C2712" s="817"/>
      <c r="D2712" s="817"/>
      <c r="E2712" s="817"/>
      <c r="F2712" s="817"/>
    </row>
    <row r="2713" spans="3:6">
      <c r="C2713" s="817"/>
      <c r="D2713" s="817"/>
      <c r="E2713" s="817"/>
      <c r="F2713" s="817"/>
    </row>
    <row r="2714" spans="3:6">
      <c r="C2714" s="817"/>
      <c r="D2714" s="817"/>
      <c r="E2714" s="817"/>
      <c r="F2714" s="817"/>
    </row>
    <row r="2715" spans="3:6">
      <c r="C2715" s="817"/>
      <c r="D2715" s="817"/>
      <c r="E2715" s="817"/>
      <c r="F2715" s="817"/>
    </row>
    <row r="2716" spans="3:6">
      <c r="C2716" s="817"/>
      <c r="D2716" s="817"/>
      <c r="E2716" s="817"/>
      <c r="F2716" s="817"/>
    </row>
    <row r="2717" spans="3:6">
      <c r="C2717" s="817"/>
      <c r="D2717" s="817"/>
      <c r="E2717" s="817"/>
      <c r="F2717" s="817"/>
    </row>
    <row r="2718" spans="3:6">
      <c r="C2718" s="817"/>
      <c r="D2718" s="817"/>
      <c r="E2718" s="817"/>
      <c r="F2718" s="817"/>
    </row>
    <row r="2719" spans="3:6">
      <c r="C2719" s="817"/>
      <c r="D2719" s="817"/>
      <c r="E2719" s="817"/>
      <c r="F2719" s="817"/>
    </row>
    <row r="2720" spans="3:6">
      <c r="C2720" s="817"/>
      <c r="D2720" s="817"/>
      <c r="E2720" s="817"/>
      <c r="F2720" s="817"/>
    </row>
    <row r="2721" spans="3:6">
      <c r="C2721" s="817"/>
      <c r="D2721" s="817"/>
      <c r="E2721" s="817"/>
      <c r="F2721" s="817"/>
    </row>
    <row r="2722" spans="3:6">
      <c r="C2722" s="817"/>
      <c r="D2722" s="817"/>
      <c r="E2722" s="817"/>
      <c r="F2722" s="817"/>
    </row>
    <row r="2723" spans="3:6">
      <c r="C2723" s="817"/>
      <c r="D2723" s="817"/>
      <c r="E2723" s="817"/>
      <c r="F2723" s="817"/>
    </row>
    <row r="2724" spans="3:6">
      <c r="C2724" s="817"/>
      <c r="D2724" s="817"/>
      <c r="E2724" s="817"/>
      <c r="F2724" s="817"/>
    </row>
    <row r="2725" spans="3:6">
      <c r="C2725" s="817"/>
      <c r="D2725" s="817"/>
      <c r="E2725" s="817"/>
      <c r="F2725" s="817"/>
    </row>
    <row r="2726" spans="3:6">
      <c r="C2726" s="817"/>
      <c r="D2726" s="817"/>
      <c r="E2726" s="817"/>
      <c r="F2726" s="817"/>
    </row>
    <row r="2727" spans="3:6">
      <c r="C2727" s="817"/>
      <c r="D2727" s="817"/>
      <c r="E2727" s="817"/>
      <c r="F2727" s="817"/>
    </row>
    <row r="2728" spans="3:6">
      <c r="C2728" s="817"/>
      <c r="D2728" s="817"/>
      <c r="E2728" s="817"/>
      <c r="F2728" s="817"/>
    </row>
    <row r="2729" spans="3:6">
      <c r="C2729" s="817"/>
      <c r="D2729" s="817"/>
      <c r="E2729" s="817"/>
      <c r="F2729" s="817"/>
    </row>
    <row r="2730" spans="3:6">
      <c r="C2730" s="817"/>
      <c r="D2730" s="817"/>
      <c r="E2730" s="817"/>
      <c r="F2730" s="817"/>
    </row>
    <row r="2731" spans="3:6">
      <c r="C2731" s="817"/>
      <c r="D2731" s="817"/>
      <c r="E2731" s="817"/>
      <c r="F2731" s="817"/>
    </row>
    <row r="2732" spans="3:6">
      <c r="C2732" s="817"/>
      <c r="D2732" s="817"/>
      <c r="E2732" s="817"/>
      <c r="F2732" s="817"/>
    </row>
    <row r="2733" spans="3:6">
      <c r="C2733" s="817"/>
      <c r="D2733" s="817"/>
      <c r="E2733" s="817"/>
      <c r="F2733" s="817"/>
    </row>
    <row r="2734" spans="3:6">
      <c r="C2734" s="817"/>
      <c r="D2734" s="817"/>
      <c r="E2734" s="817"/>
      <c r="F2734" s="817"/>
    </row>
    <row r="2735" spans="3:6">
      <c r="C2735" s="817"/>
      <c r="D2735" s="817"/>
      <c r="E2735" s="817"/>
      <c r="F2735" s="817"/>
    </row>
    <row r="2736" spans="3:6">
      <c r="C2736" s="817"/>
      <c r="D2736" s="817"/>
      <c r="E2736" s="817"/>
      <c r="F2736" s="817"/>
    </row>
    <row r="2737" spans="3:6">
      <c r="C2737" s="817"/>
      <c r="D2737" s="817"/>
      <c r="E2737" s="817"/>
      <c r="F2737" s="817"/>
    </row>
    <row r="2738" spans="3:6">
      <c r="C2738" s="817"/>
      <c r="D2738" s="817"/>
      <c r="E2738" s="817"/>
      <c r="F2738" s="817"/>
    </row>
    <row r="2739" spans="3:6">
      <c r="C2739" s="817"/>
      <c r="D2739" s="817"/>
      <c r="E2739" s="817"/>
      <c r="F2739" s="817"/>
    </row>
    <row r="2740" spans="3:6">
      <c r="C2740" s="817"/>
      <c r="D2740" s="817"/>
      <c r="E2740" s="817"/>
      <c r="F2740" s="817"/>
    </row>
    <row r="2741" spans="3:6">
      <c r="C2741" s="817"/>
      <c r="D2741" s="817"/>
      <c r="E2741" s="817"/>
      <c r="F2741" s="817"/>
    </row>
    <row r="2742" spans="3:6">
      <c r="C2742" s="817"/>
      <c r="D2742" s="817"/>
      <c r="E2742" s="817"/>
      <c r="F2742" s="817"/>
    </row>
    <row r="2743" spans="3:6">
      <c r="C2743" s="817"/>
      <c r="D2743" s="817"/>
      <c r="E2743" s="817"/>
      <c r="F2743" s="817"/>
    </row>
    <row r="2744" spans="3:6">
      <c r="C2744" s="817"/>
      <c r="D2744" s="817"/>
      <c r="E2744" s="817"/>
      <c r="F2744" s="817"/>
    </row>
    <row r="2745" spans="3:6">
      <c r="C2745" s="817"/>
      <c r="D2745" s="817"/>
      <c r="E2745" s="817"/>
      <c r="F2745" s="817"/>
    </row>
    <row r="2746" spans="3:6">
      <c r="C2746" s="817"/>
      <c r="D2746" s="817"/>
      <c r="E2746" s="817"/>
      <c r="F2746" s="817"/>
    </row>
    <row r="2747" spans="3:6">
      <c r="C2747" s="817"/>
      <c r="D2747" s="817"/>
      <c r="E2747" s="817"/>
      <c r="F2747" s="817"/>
    </row>
    <row r="2748" spans="3:6">
      <c r="C2748" s="817"/>
      <c r="D2748" s="817"/>
      <c r="E2748" s="817"/>
      <c r="F2748" s="817"/>
    </row>
    <row r="2749" spans="3:6">
      <c r="C2749" s="817"/>
      <c r="D2749" s="817"/>
      <c r="E2749" s="817"/>
      <c r="F2749" s="817"/>
    </row>
    <row r="2750" spans="3:6">
      <c r="C2750" s="817"/>
      <c r="D2750" s="817"/>
      <c r="E2750" s="817"/>
      <c r="F2750" s="817"/>
    </row>
    <row r="2751" spans="3:6">
      <c r="C2751" s="817"/>
      <c r="D2751" s="817"/>
      <c r="E2751" s="817"/>
      <c r="F2751" s="817"/>
    </row>
    <row r="2752" spans="3:6">
      <c r="C2752" s="817"/>
      <c r="D2752" s="817"/>
      <c r="E2752" s="817"/>
      <c r="F2752" s="817"/>
    </row>
    <row r="2753" spans="3:6">
      <c r="C2753" s="817"/>
      <c r="D2753" s="817"/>
      <c r="E2753" s="817"/>
      <c r="F2753" s="817"/>
    </row>
    <row r="2754" spans="3:6">
      <c r="C2754" s="817"/>
      <c r="D2754" s="817"/>
      <c r="E2754" s="817"/>
      <c r="F2754" s="817"/>
    </row>
    <row r="2755" spans="3:6">
      <c r="C2755" s="817"/>
      <c r="D2755" s="817"/>
      <c r="E2755" s="817"/>
      <c r="F2755" s="817"/>
    </row>
    <row r="2756" spans="3:6">
      <c r="C2756" s="817"/>
      <c r="D2756" s="817"/>
      <c r="E2756" s="817"/>
      <c r="F2756" s="817"/>
    </row>
    <row r="2757" spans="3:6">
      <c r="C2757" s="817"/>
      <c r="D2757" s="817"/>
      <c r="E2757" s="817"/>
      <c r="F2757" s="817"/>
    </row>
    <row r="2758" spans="3:6">
      <c r="C2758" s="817"/>
      <c r="D2758" s="817"/>
      <c r="E2758" s="817"/>
      <c r="F2758" s="817"/>
    </row>
    <row r="2759" spans="3:6">
      <c r="C2759" s="817"/>
      <c r="D2759" s="817"/>
      <c r="E2759" s="817"/>
      <c r="F2759" s="817"/>
    </row>
    <row r="2760" spans="3:6">
      <c r="C2760" s="817"/>
      <c r="D2760" s="817"/>
      <c r="E2760" s="817"/>
      <c r="F2760" s="817"/>
    </row>
    <row r="2761" spans="3:6">
      <c r="C2761" s="817"/>
      <c r="D2761" s="817"/>
      <c r="E2761" s="817"/>
      <c r="F2761" s="817"/>
    </row>
    <row r="2762" spans="3:6">
      <c r="C2762" s="817"/>
      <c r="D2762" s="817"/>
      <c r="E2762" s="817"/>
      <c r="F2762" s="817"/>
    </row>
    <row r="2763" spans="3:6">
      <c r="C2763" s="817"/>
      <c r="D2763" s="817"/>
      <c r="E2763" s="817"/>
      <c r="F2763" s="817"/>
    </row>
    <row r="2764" spans="3:6">
      <c r="C2764" s="817"/>
      <c r="D2764" s="817"/>
      <c r="E2764" s="817"/>
      <c r="F2764" s="817"/>
    </row>
    <row r="2765" spans="3:6">
      <c r="C2765" s="817"/>
      <c r="D2765" s="817"/>
      <c r="E2765" s="817"/>
      <c r="F2765" s="817"/>
    </row>
    <row r="2766" spans="3:6">
      <c r="C2766" s="817"/>
      <c r="D2766" s="817"/>
      <c r="E2766" s="817"/>
      <c r="F2766" s="817"/>
    </row>
    <row r="2767" spans="3:6">
      <c r="C2767" s="817"/>
      <c r="D2767" s="817"/>
      <c r="E2767" s="817"/>
      <c r="F2767" s="817"/>
    </row>
    <row r="2768" spans="3:6">
      <c r="C2768" s="817"/>
      <c r="D2768" s="817"/>
      <c r="E2768" s="817"/>
      <c r="F2768" s="817"/>
    </row>
    <row r="2769" spans="3:6">
      <c r="C2769" s="817"/>
      <c r="D2769" s="817"/>
      <c r="E2769" s="817"/>
      <c r="F2769" s="817"/>
    </row>
    <row r="2770" spans="3:6">
      <c r="C2770" s="817"/>
      <c r="D2770" s="817"/>
      <c r="E2770" s="817"/>
      <c r="F2770" s="817"/>
    </row>
    <row r="2771" spans="3:6">
      <c r="C2771" s="817"/>
      <c r="D2771" s="817"/>
      <c r="E2771" s="817"/>
      <c r="F2771" s="817"/>
    </row>
    <row r="2772" spans="3:6">
      <c r="C2772" s="817"/>
      <c r="D2772" s="817"/>
      <c r="E2772" s="817"/>
      <c r="F2772" s="817"/>
    </row>
    <row r="2773" spans="3:6">
      <c r="C2773" s="817"/>
      <c r="D2773" s="817"/>
      <c r="E2773" s="817"/>
      <c r="F2773" s="817"/>
    </row>
    <row r="2774" spans="3:6">
      <c r="C2774" s="817"/>
      <c r="D2774" s="817"/>
      <c r="E2774" s="817"/>
      <c r="F2774" s="817"/>
    </row>
    <row r="2775" spans="3:6">
      <c r="C2775" s="817"/>
      <c r="D2775" s="817"/>
      <c r="E2775" s="817"/>
      <c r="F2775" s="817"/>
    </row>
    <row r="2776" spans="3:6">
      <c r="C2776" s="817"/>
      <c r="D2776" s="817"/>
      <c r="E2776" s="817"/>
      <c r="F2776" s="817"/>
    </row>
    <row r="2777" spans="3:6">
      <c r="C2777" s="817"/>
      <c r="D2777" s="817"/>
      <c r="E2777" s="817"/>
      <c r="F2777" s="817"/>
    </row>
    <row r="2778" spans="3:6">
      <c r="C2778" s="817"/>
      <c r="D2778" s="817"/>
      <c r="E2778" s="817"/>
      <c r="F2778" s="817"/>
    </row>
    <row r="2779" spans="3:6">
      <c r="C2779" s="817"/>
      <c r="D2779" s="817"/>
      <c r="E2779" s="817"/>
      <c r="F2779" s="817"/>
    </row>
    <row r="2780" spans="3:6">
      <c r="C2780" s="817"/>
      <c r="D2780" s="817"/>
      <c r="E2780" s="817"/>
      <c r="F2780" s="817"/>
    </row>
    <row r="2781" spans="3:6">
      <c r="C2781" s="817"/>
      <c r="D2781" s="817"/>
      <c r="E2781" s="817"/>
      <c r="F2781" s="817"/>
    </row>
    <row r="2782" spans="3:6">
      <c r="C2782" s="817"/>
      <c r="D2782" s="817"/>
      <c r="E2782" s="817"/>
      <c r="F2782" s="817"/>
    </row>
    <row r="2783" spans="3:6">
      <c r="C2783" s="817"/>
      <c r="D2783" s="817"/>
      <c r="E2783" s="817"/>
      <c r="F2783" s="817"/>
    </row>
    <row r="2784" spans="3:6">
      <c r="C2784" s="817"/>
      <c r="D2784" s="817"/>
      <c r="E2784" s="817"/>
      <c r="F2784" s="817"/>
    </row>
    <row r="2785" spans="3:6">
      <c r="C2785" s="817"/>
      <c r="D2785" s="817"/>
      <c r="E2785" s="817"/>
      <c r="F2785" s="817"/>
    </row>
    <row r="2786" spans="3:6">
      <c r="C2786" s="817"/>
      <c r="D2786" s="817"/>
      <c r="E2786" s="817"/>
      <c r="F2786" s="817"/>
    </row>
    <row r="2787" spans="3:6">
      <c r="C2787" s="817"/>
      <c r="D2787" s="817"/>
      <c r="E2787" s="817"/>
      <c r="F2787" s="817"/>
    </row>
    <row r="2788" spans="3:6">
      <c r="C2788" s="817"/>
      <c r="D2788" s="817"/>
      <c r="E2788" s="817"/>
      <c r="F2788" s="817"/>
    </row>
    <row r="2789" spans="3:6">
      <c r="C2789" s="817"/>
      <c r="D2789" s="817"/>
      <c r="E2789" s="817"/>
      <c r="F2789" s="817"/>
    </row>
    <row r="2790" spans="3:6">
      <c r="C2790" s="817"/>
      <c r="D2790" s="817"/>
      <c r="E2790" s="817"/>
      <c r="F2790" s="817"/>
    </row>
    <row r="2791" spans="3:6">
      <c r="C2791" s="817"/>
      <c r="D2791" s="817"/>
      <c r="E2791" s="817"/>
      <c r="F2791" s="817"/>
    </row>
    <row r="2792" spans="3:6">
      <c r="C2792" s="817"/>
      <c r="D2792" s="817"/>
      <c r="E2792" s="817"/>
      <c r="F2792" s="817"/>
    </row>
    <row r="2793" spans="3:6">
      <c r="C2793" s="817"/>
      <c r="D2793" s="817"/>
      <c r="E2793" s="817"/>
      <c r="F2793" s="817"/>
    </row>
    <row r="2794" spans="3:6">
      <c r="C2794" s="817"/>
      <c r="D2794" s="817"/>
      <c r="E2794" s="817"/>
      <c r="F2794" s="817"/>
    </row>
    <row r="2795" spans="3:6">
      <c r="C2795" s="817"/>
      <c r="D2795" s="817"/>
      <c r="E2795" s="817"/>
      <c r="F2795" s="817"/>
    </row>
    <row r="2796" spans="3:6">
      <c r="C2796" s="817"/>
      <c r="D2796" s="817"/>
      <c r="E2796" s="817"/>
      <c r="F2796" s="817"/>
    </row>
    <row r="2797" spans="3:6">
      <c r="C2797" s="817"/>
      <c r="D2797" s="817"/>
      <c r="E2797" s="817"/>
      <c r="F2797" s="817"/>
    </row>
    <row r="2798" spans="3:6">
      <c r="C2798" s="817"/>
      <c r="D2798" s="817"/>
      <c r="E2798" s="817"/>
      <c r="F2798" s="817"/>
    </row>
    <row r="2799" spans="3:6">
      <c r="C2799" s="817"/>
      <c r="D2799" s="817"/>
      <c r="E2799" s="817"/>
      <c r="F2799" s="817"/>
    </row>
    <row r="2800" spans="3:6">
      <c r="C2800" s="817"/>
      <c r="D2800" s="817"/>
      <c r="E2800" s="817"/>
      <c r="F2800" s="817"/>
    </row>
    <row r="2801" spans="3:6">
      <c r="C2801" s="817"/>
      <c r="D2801" s="817"/>
      <c r="E2801" s="817"/>
      <c r="F2801" s="817"/>
    </row>
    <row r="2802" spans="3:6">
      <c r="C2802" s="817"/>
      <c r="D2802" s="817"/>
      <c r="E2802" s="817"/>
      <c r="F2802" s="817"/>
    </row>
    <row r="2803" spans="3:6">
      <c r="C2803" s="817"/>
      <c r="D2803" s="817"/>
      <c r="E2803" s="817"/>
      <c r="F2803" s="817"/>
    </row>
    <row r="2804" spans="3:6">
      <c r="C2804" s="817"/>
      <c r="D2804" s="817"/>
      <c r="E2804" s="817"/>
      <c r="F2804" s="817"/>
    </row>
    <row r="2805" spans="3:6">
      <c r="C2805" s="817"/>
      <c r="D2805" s="817"/>
      <c r="E2805" s="817"/>
      <c r="F2805" s="817"/>
    </row>
    <row r="2806" spans="3:6">
      <c r="C2806" s="817"/>
      <c r="D2806" s="817"/>
      <c r="E2806" s="817"/>
      <c r="F2806" s="817"/>
    </row>
    <row r="2807" spans="3:6">
      <c r="C2807" s="817"/>
      <c r="D2807" s="817"/>
      <c r="E2807" s="817"/>
      <c r="F2807" s="817"/>
    </row>
    <row r="2808" spans="3:6">
      <c r="C2808" s="817"/>
      <c r="D2808" s="817"/>
      <c r="E2808" s="817"/>
      <c r="F2808" s="817"/>
    </row>
    <row r="2809" spans="3:6">
      <c r="C2809" s="817"/>
      <c r="D2809" s="817"/>
      <c r="E2809" s="817"/>
      <c r="F2809" s="817"/>
    </row>
    <row r="2810" spans="3:6">
      <c r="C2810" s="817"/>
      <c r="D2810" s="817"/>
      <c r="E2810" s="817"/>
      <c r="F2810" s="817"/>
    </row>
    <row r="2811" spans="3:6">
      <c r="C2811" s="817"/>
      <c r="D2811" s="817"/>
      <c r="E2811" s="817"/>
      <c r="F2811" s="817"/>
    </row>
    <row r="2812" spans="3:6">
      <c r="C2812" s="817"/>
      <c r="D2812" s="817"/>
      <c r="E2812" s="817"/>
      <c r="F2812" s="817"/>
    </row>
    <row r="2813" spans="3:6">
      <c r="C2813" s="817"/>
      <c r="D2813" s="817"/>
      <c r="E2813" s="817"/>
      <c r="F2813" s="817"/>
    </row>
    <row r="2814" spans="3:6">
      <c r="C2814" s="817"/>
      <c r="D2814" s="817"/>
      <c r="E2814" s="817"/>
      <c r="F2814" s="817"/>
    </row>
    <row r="2815" spans="3:6">
      <c r="C2815" s="817"/>
      <c r="D2815" s="817"/>
      <c r="E2815" s="817"/>
      <c r="F2815" s="817"/>
    </row>
    <row r="2816" spans="3:6">
      <c r="C2816" s="817"/>
      <c r="D2816" s="817"/>
      <c r="E2816" s="817"/>
      <c r="F2816" s="817"/>
    </row>
    <row r="2817" spans="3:6">
      <c r="C2817" s="817"/>
      <c r="D2817" s="817"/>
      <c r="E2817" s="817"/>
      <c r="F2817" s="817"/>
    </row>
    <row r="2818" spans="3:6">
      <c r="C2818" s="817"/>
      <c r="D2818" s="817"/>
      <c r="E2818" s="817"/>
      <c r="F2818" s="817"/>
    </row>
    <row r="2819" spans="3:6">
      <c r="C2819" s="817"/>
      <c r="D2819" s="817"/>
      <c r="E2819" s="817"/>
      <c r="F2819" s="817"/>
    </row>
    <row r="2820" spans="3:6">
      <c r="C2820" s="817"/>
      <c r="D2820" s="817"/>
      <c r="E2820" s="817"/>
      <c r="F2820" s="817"/>
    </row>
    <row r="2821" spans="3:6">
      <c r="C2821" s="817"/>
      <c r="D2821" s="817"/>
      <c r="E2821" s="817"/>
      <c r="F2821" s="817"/>
    </row>
    <row r="2822" spans="3:6">
      <c r="C2822" s="817"/>
      <c r="D2822" s="817"/>
      <c r="E2822" s="817"/>
      <c r="F2822" s="817"/>
    </row>
    <row r="2823" spans="3:6">
      <c r="C2823" s="817"/>
      <c r="D2823" s="817"/>
      <c r="E2823" s="817"/>
      <c r="F2823" s="817"/>
    </row>
    <row r="2824" spans="3:6">
      <c r="C2824" s="817"/>
      <c r="D2824" s="817"/>
      <c r="E2824" s="817"/>
      <c r="F2824" s="817"/>
    </row>
    <row r="2825" spans="3:6">
      <c r="C2825" s="817"/>
      <c r="D2825" s="817"/>
      <c r="E2825" s="817"/>
      <c r="F2825" s="817"/>
    </row>
    <row r="2826" spans="3:6">
      <c r="C2826" s="817"/>
      <c r="D2826" s="817"/>
      <c r="E2826" s="817"/>
      <c r="F2826" s="817"/>
    </row>
    <row r="2827" spans="3:6">
      <c r="C2827" s="817"/>
      <c r="D2827" s="817"/>
      <c r="E2827" s="817"/>
      <c r="F2827" s="817"/>
    </row>
    <row r="2828" spans="3:6">
      <c r="C2828" s="817"/>
      <c r="D2828" s="817"/>
      <c r="E2828" s="817"/>
      <c r="F2828" s="817"/>
    </row>
    <row r="2829" spans="3:6">
      <c r="C2829" s="817"/>
      <c r="D2829" s="817"/>
      <c r="E2829" s="817"/>
      <c r="F2829" s="817"/>
    </row>
    <row r="2830" spans="3:6">
      <c r="C2830" s="817"/>
      <c r="D2830" s="817"/>
      <c r="E2830" s="817"/>
      <c r="F2830" s="817"/>
    </row>
    <row r="2831" spans="3:6">
      <c r="C2831" s="817"/>
      <c r="D2831" s="817"/>
      <c r="E2831" s="817"/>
      <c r="F2831" s="817"/>
    </row>
    <row r="2832" spans="3:6">
      <c r="C2832" s="817"/>
      <c r="D2832" s="817"/>
      <c r="E2832" s="817"/>
      <c r="F2832" s="817"/>
    </row>
    <row r="2833" spans="3:6">
      <c r="C2833" s="817"/>
      <c r="D2833" s="817"/>
      <c r="E2833" s="817"/>
      <c r="F2833" s="817"/>
    </row>
    <row r="2834" spans="3:6">
      <c r="C2834" s="817"/>
      <c r="D2834" s="817"/>
      <c r="E2834" s="817"/>
      <c r="F2834" s="817"/>
    </row>
    <row r="2835" spans="3:6">
      <c r="C2835" s="817"/>
      <c r="D2835" s="817"/>
      <c r="E2835" s="817"/>
      <c r="F2835" s="817"/>
    </row>
    <row r="2836" spans="3:6">
      <c r="C2836" s="817"/>
      <c r="D2836" s="817"/>
      <c r="E2836" s="817"/>
      <c r="F2836" s="817"/>
    </row>
    <row r="2837" spans="3:6">
      <c r="C2837" s="817"/>
      <c r="D2837" s="817"/>
      <c r="E2837" s="817"/>
      <c r="F2837" s="817"/>
    </row>
    <row r="2838" spans="3:6">
      <c r="C2838" s="817"/>
      <c r="D2838" s="817"/>
      <c r="E2838" s="817"/>
      <c r="F2838" s="817"/>
    </row>
    <row r="2839" spans="3:6">
      <c r="C2839" s="817"/>
      <c r="D2839" s="817"/>
      <c r="E2839" s="817"/>
      <c r="F2839" s="817"/>
    </row>
    <row r="2840" spans="3:6">
      <c r="C2840" s="817"/>
      <c r="D2840" s="817"/>
      <c r="E2840" s="817"/>
      <c r="F2840" s="817"/>
    </row>
    <row r="2841" spans="3:6">
      <c r="C2841" s="817"/>
      <c r="D2841" s="817"/>
      <c r="E2841" s="817"/>
      <c r="F2841" s="817"/>
    </row>
    <row r="2842" spans="3:6">
      <c r="C2842" s="817"/>
      <c r="D2842" s="817"/>
      <c r="E2842" s="817"/>
      <c r="F2842" s="817"/>
    </row>
    <row r="2843" spans="3:6">
      <c r="C2843" s="817"/>
      <c r="D2843" s="817"/>
      <c r="E2843" s="817"/>
      <c r="F2843" s="817"/>
    </row>
    <row r="2844" spans="3:6">
      <c r="C2844" s="817"/>
      <c r="D2844" s="817"/>
      <c r="E2844" s="817"/>
      <c r="F2844" s="817"/>
    </row>
    <row r="2845" spans="3:6">
      <c r="C2845" s="817"/>
      <c r="D2845" s="817"/>
      <c r="E2845" s="817"/>
      <c r="F2845" s="817"/>
    </row>
    <row r="2846" spans="3:6">
      <c r="C2846" s="817"/>
      <c r="D2846" s="817"/>
      <c r="E2846" s="817"/>
      <c r="F2846" s="817"/>
    </row>
    <row r="2847" spans="3:6">
      <c r="C2847" s="817"/>
      <c r="D2847" s="817"/>
      <c r="E2847" s="817"/>
      <c r="F2847" s="817"/>
    </row>
    <row r="2848" spans="3:6">
      <c r="C2848" s="817"/>
      <c r="D2848" s="817"/>
      <c r="E2848" s="817"/>
      <c r="F2848" s="817"/>
    </row>
    <row r="2849" spans="3:6">
      <c r="C2849" s="817"/>
      <c r="D2849" s="817"/>
      <c r="E2849" s="817"/>
      <c r="F2849" s="817"/>
    </row>
    <row r="2850" spans="3:6">
      <c r="C2850" s="817"/>
      <c r="D2850" s="817"/>
      <c r="E2850" s="817"/>
      <c r="F2850" s="817"/>
    </row>
    <row r="2851" spans="3:6">
      <c r="C2851" s="817"/>
      <c r="D2851" s="817"/>
      <c r="E2851" s="817"/>
      <c r="F2851" s="817"/>
    </row>
    <row r="2852" spans="3:6">
      <c r="C2852" s="817"/>
      <c r="D2852" s="817"/>
      <c r="E2852" s="817"/>
      <c r="F2852" s="817"/>
    </row>
    <row r="2853" spans="3:6">
      <c r="C2853" s="817"/>
      <c r="D2853" s="817"/>
      <c r="E2853" s="817"/>
      <c r="F2853" s="817"/>
    </row>
    <row r="2854" spans="3:6">
      <c r="C2854" s="817"/>
      <c r="D2854" s="817"/>
      <c r="E2854" s="817"/>
      <c r="F2854" s="817"/>
    </row>
    <row r="2855" spans="3:6">
      <c r="C2855" s="817"/>
      <c r="D2855" s="817"/>
      <c r="E2855" s="817"/>
      <c r="F2855" s="817"/>
    </row>
    <row r="2856" spans="3:6">
      <c r="C2856" s="817"/>
      <c r="D2856" s="817"/>
      <c r="E2856" s="817"/>
      <c r="F2856" s="817"/>
    </row>
    <row r="2857" spans="3:6">
      <c r="C2857" s="817"/>
      <c r="D2857" s="817"/>
      <c r="E2857" s="817"/>
      <c r="F2857" s="817"/>
    </row>
    <row r="2858" spans="3:6">
      <c r="C2858" s="817"/>
      <c r="D2858" s="817"/>
      <c r="E2858" s="817"/>
      <c r="F2858" s="817"/>
    </row>
    <row r="2859" spans="3:6">
      <c r="C2859" s="817"/>
      <c r="D2859" s="817"/>
      <c r="E2859" s="817"/>
      <c r="F2859" s="817"/>
    </row>
    <row r="2860" spans="3:6">
      <c r="C2860" s="817"/>
      <c r="D2860" s="817"/>
      <c r="E2860" s="817"/>
      <c r="F2860" s="817"/>
    </row>
    <row r="2861" spans="3:6">
      <c r="C2861" s="817"/>
      <c r="D2861" s="817"/>
      <c r="E2861" s="817"/>
      <c r="F2861" s="817"/>
    </row>
    <row r="2862" spans="3:6">
      <c r="C2862" s="817"/>
      <c r="D2862" s="817"/>
      <c r="E2862" s="817"/>
      <c r="F2862" s="817"/>
    </row>
    <row r="2863" spans="3:6">
      <c r="C2863" s="817"/>
      <c r="D2863" s="817"/>
      <c r="E2863" s="817"/>
      <c r="F2863" s="817"/>
    </row>
    <row r="2864" spans="3:6">
      <c r="C2864" s="817"/>
      <c r="D2864" s="817"/>
      <c r="E2864" s="817"/>
      <c r="F2864" s="817"/>
    </row>
    <row r="2865" spans="3:6">
      <c r="C2865" s="817"/>
      <c r="D2865" s="817"/>
      <c r="E2865" s="817"/>
      <c r="F2865" s="817"/>
    </row>
    <row r="2866" spans="3:6">
      <c r="C2866" s="817"/>
      <c r="D2866" s="817"/>
      <c r="E2866" s="817"/>
      <c r="F2866" s="817"/>
    </row>
    <row r="2867" spans="3:6">
      <c r="C2867" s="817"/>
      <c r="D2867" s="817"/>
      <c r="E2867" s="817"/>
      <c r="F2867" s="817"/>
    </row>
    <row r="2868" spans="3:6">
      <c r="C2868" s="817"/>
      <c r="D2868" s="817"/>
      <c r="E2868" s="817"/>
      <c r="F2868" s="817"/>
    </row>
    <row r="2869" spans="3:6">
      <c r="C2869" s="817"/>
      <c r="D2869" s="817"/>
      <c r="E2869" s="817"/>
      <c r="F2869" s="817"/>
    </row>
    <row r="2870" spans="3:6">
      <c r="C2870" s="817"/>
      <c r="D2870" s="817"/>
      <c r="E2870" s="817"/>
      <c r="F2870" s="817"/>
    </row>
    <row r="2871" spans="3:6">
      <c r="C2871" s="817"/>
      <c r="D2871" s="817"/>
      <c r="E2871" s="817"/>
      <c r="F2871" s="817"/>
    </row>
    <row r="2872" spans="3:6">
      <c r="C2872" s="817"/>
      <c r="D2872" s="817"/>
      <c r="E2872" s="817"/>
      <c r="F2872" s="817"/>
    </row>
    <row r="2873" spans="3:6">
      <c r="C2873" s="817"/>
      <c r="D2873" s="817"/>
      <c r="E2873" s="817"/>
      <c r="F2873" s="817"/>
    </row>
    <row r="2874" spans="3:6">
      <c r="C2874" s="817"/>
      <c r="D2874" s="817"/>
      <c r="E2874" s="817"/>
      <c r="F2874" s="817"/>
    </row>
    <row r="2875" spans="3:6">
      <c r="C2875" s="817"/>
      <c r="D2875" s="817"/>
      <c r="E2875" s="817"/>
      <c r="F2875" s="817"/>
    </row>
    <row r="2876" spans="3:6">
      <c r="C2876" s="817"/>
      <c r="D2876" s="817"/>
      <c r="E2876" s="817"/>
      <c r="F2876" s="817"/>
    </row>
    <row r="2877" spans="3:6">
      <c r="C2877" s="817"/>
      <c r="D2877" s="817"/>
      <c r="E2877" s="817"/>
      <c r="F2877" s="817"/>
    </row>
    <row r="2878" spans="3:6">
      <c r="C2878" s="817"/>
      <c r="D2878" s="817"/>
      <c r="E2878" s="817"/>
      <c r="F2878" s="817"/>
    </row>
    <row r="2879" spans="3:6">
      <c r="C2879" s="817"/>
      <c r="D2879" s="817"/>
      <c r="E2879" s="817"/>
      <c r="F2879" s="817"/>
    </row>
    <row r="2880" spans="3:6">
      <c r="C2880" s="817"/>
      <c r="D2880" s="817"/>
      <c r="E2880" s="817"/>
      <c r="F2880" s="817"/>
    </row>
    <row r="2881" spans="3:6">
      <c r="C2881" s="817"/>
      <c r="D2881" s="817"/>
      <c r="E2881" s="817"/>
      <c r="F2881" s="817"/>
    </row>
    <row r="2882" spans="3:6">
      <c r="C2882" s="817"/>
      <c r="D2882" s="817"/>
      <c r="E2882" s="817"/>
      <c r="F2882" s="817"/>
    </row>
    <row r="2883" spans="3:6">
      <c r="C2883" s="817"/>
      <c r="D2883" s="817"/>
      <c r="E2883" s="817"/>
      <c r="F2883" s="817"/>
    </row>
    <row r="2884" spans="3:6">
      <c r="C2884" s="817"/>
      <c r="D2884" s="817"/>
      <c r="E2884" s="817"/>
      <c r="F2884" s="817"/>
    </row>
    <row r="2885" spans="3:6">
      <c r="C2885" s="817"/>
      <c r="D2885" s="817"/>
      <c r="E2885" s="817"/>
      <c r="F2885" s="817"/>
    </row>
    <row r="2886" spans="3:6">
      <c r="C2886" s="817"/>
      <c r="D2886" s="817"/>
      <c r="E2886" s="817"/>
      <c r="F2886" s="817"/>
    </row>
    <row r="2887" spans="3:6">
      <c r="C2887" s="817"/>
      <c r="D2887" s="817"/>
      <c r="E2887" s="817"/>
      <c r="F2887" s="817"/>
    </row>
    <row r="2888" spans="3:6">
      <c r="C2888" s="817"/>
      <c r="D2888" s="817"/>
      <c r="E2888" s="817"/>
      <c r="F2888" s="817"/>
    </row>
    <row r="2889" spans="3:6">
      <c r="C2889" s="817"/>
      <c r="D2889" s="817"/>
      <c r="E2889" s="817"/>
      <c r="F2889" s="817"/>
    </row>
    <row r="2890" spans="3:6">
      <c r="C2890" s="817"/>
      <c r="D2890" s="817"/>
      <c r="E2890" s="817"/>
      <c r="F2890" s="817"/>
    </row>
    <row r="2891" spans="3:6">
      <c r="C2891" s="817"/>
      <c r="D2891" s="817"/>
      <c r="E2891" s="817"/>
      <c r="F2891" s="817"/>
    </row>
    <row r="2892" spans="3:6">
      <c r="C2892" s="817"/>
      <c r="D2892" s="817"/>
      <c r="E2892" s="817"/>
      <c r="F2892" s="817"/>
    </row>
    <row r="2893" spans="3:6">
      <c r="C2893" s="817"/>
      <c r="D2893" s="817"/>
      <c r="E2893" s="817"/>
      <c r="F2893" s="817"/>
    </row>
    <row r="2894" spans="3:6">
      <c r="C2894" s="817"/>
      <c r="D2894" s="817"/>
      <c r="E2894" s="817"/>
      <c r="F2894" s="817"/>
    </row>
    <row r="2895" spans="3:6">
      <c r="C2895" s="817"/>
      <c r="D2895" s="817"/>
      <c r="E2895" s="817"/>
      <c r="F2895" s="817"/>
    </row>
    <row r="2896" spans="3:6">
      <c r="C2896" s="817"/>
      <c r="D2896" s="817"/>
      <c r="E2896" s="817"/>
      <c r="F2896" s="817"/>
    </row>
    <row r="2897" spans="3:6">
      <c r="C2897" s="817"/>
      <c r="D2897" s="817"/>
      <c r="E2897" s="817"/>
      <c r="F2897" s="817"/>
    </row>
    <row r="2898" spans="3:6">
      <c r="C2898" s="817"/>
      <c r="D2898" s="817"/>
      <c r="E2898" s="817"/>
      <c r="F2898" s="817"/>
    </row>
    <row r="2899" spans="3:6">
      <c r="C2899" s="817"/>
      <c r="D2899" s="817"/>
      <c r="E2899" s="817"/>
      <c r="F2899" s="817"/>
    </row>
    <row r="2900" spans="3:6">
      <c r="C2900" s="817"/>
      <c r="D2900" s="817"/>
      <c r="E2900" s="817"/>
      <c r="F2900" s="817"/>
    </row>
    <row r="2901" spans="3:6">
      <c r="C2901" s="817"/>
      <c r="D2901" s="817"/>
      <c r="E2901" s="817"/>
      <c r="F2901" s="817"/>
    </row>
    <row r="2902" spans="3:6">
      <c r="C2902" s="817"/>
      <c r="D2902" s="817"/>
      <c r="E2902" s="817"/>
      <c r="F2902" s="817"/>
    </row>
    <row r="2903" spans="3:6">
      <c r="C2903" s="817"/>
      <c r="D2903" s="817"/>
      <c r="E2903" s="817"/>
      <c r="F2903" s="817"/>
    </row>
    <row r="2904" spans="3:6">
      <c r="C2904" s="817"/>
      <c r="D2904" s="817"/>
      <c r="E2904" s="817"/>
      <c r="F2904" s="817"/>
    </row>
    <row r="2905" spans="3:6">
      <c r="C2905" s="817"/>
      <c r="D2905" s="817"/>
      <c r="E2905" s="817"/>
      <c r="F2905" s="817"/>
    </row>
    <row r="2906" spans="3:6">
      <c r="C2906" s="817"/>
      <c r="D2906" s="817"/>
      <c r="E2906" s="817"/>
      <c r="F2906" s="817"/>
    </row>
    <row r="2907" spans="3:6">
      <c r="C2907" s="817"/>
      <c r="D2907" s="817"/>
      <c r="E2907" s="817"/>
      <c r="F2907" s="817"/>
    </row>
    <row r="2908" spans="3:6">
      <c r="C2908" s="817"/>
      <c r="D2908" s="817"/>
      <c r="E2908" s="817"/>
      <c r="F2908" s="817"/>
    </row>
    <row r="2909" spans="3:6">
      <c r="C2909" s="817"/>
      <c r="D2909" s="817"/>
      <c r="E2909" s="817"/>
      <c r="F2909" s="817"/>
    </row>
    <row r="2910" spans="3:6">
      <c r="C2910" s="817"/>
      <c r="D2910" s="817"/>
      <c r="E2910" s="817"/>
      <c r="F2910" s="817"/>
    </row>
    <row r="2911" spans="3:6">
      <c r="C2911" s="817"/>
      <c r="D2911" s="817"/>
      <c r="E2911" s="817"/>
      <c r="F2911" s="817"/>
    </row>
    <row r="2912" spans="3:6">
      <c r="C2912" s="817"/>
      <c r="D2912" s="817"/>
      <c r="E2912" s="817"/>
      <c r="F2912" s="817"/>
    </row>
    <row r="2913" spans="3:6">
      <c r="C2913" s="817"/>
      <c r="D2913" s="817"/>
      <c r="E2913" s="817"/>
      <c r="F2913" s="817"/>
    </row>
    <row r="2914" spans="3:6">
      <c r="C2914" s="817"/>
      <c r="D2914" s="817"/>
      <c r="E2914" s="817"/>
      <c r="F2914" s="817"/>
    </row>
    <row r="2915" spans="3:6">
      <c r="C2915" s="817"/>
      <c r="D2915" s="817"/>
      <c r="E2915" s="817"/>
      <c r="F2915" s="817"/>
    </row>
    <row r="2916" spans="3:6">
      <c r="C2916" s="817"/>
      <c r="D2916" s="817"/>
      <c r="E2916" s="817"/>
      <c r="F2916" s="817"/>
    </row>
    <row r="2917" spans="3:6">
      <c r="C2917" s="817"/>
      <c r="D2917" s="817"/>
      <c r="E2917" s="817"/>
      <c r="F2917" s="817"/>
    </row>
    <row r="2918" spans="3:6">
      <c r="C2918" s="817"/>
      <c r="D2918" s="817"/>
      <c r="E2918" s="817"/>
      <c r="F2918" s="817"/>
    </row>
    <row r="2919" spans="3:6">
      <c r="C2919" s="817"/>
      <c r="D2919" s="817"/>
      <c r="E2919" s="817"/>
      <c r="F2919" s="817"/>
    </row>
    <row r="2920" spans="3:6">
      <c r="C2920" s="817"/>
      <c r="D2920" s="817"/>
      <c r="E2920" s="817"/>
      <c r="F2920" s="817"/>
    </row>
    <row r="2921" spans="3:6">
      <c r="C2921" s="817"/>
      <c r="D2921" s="817"/>
      <c r="E2921" s="817"/>
      <c r="F2921" s="817"/>
    </row>
    <row r="2922" spans="3:6">
      <c r="C2922" s="817"/>
      <c r="D2922" s="817"/>
      <c r="E2922" s="817"/>
      <c r="F2922" s="817"/>
    </row>
    <row r="2923" spans="3:6">
      <c r="C2923" s="817"/>
      <c r="D2923" s="817"/>
      <c r="E2923" s="817"/>
      <c r="F2923" s="817"/>
    </row>
    <row r="2924" spans="3:6">
      <c r="C2924" s="817"/>
      <c r="D2924" s="817"/>
      <c r="E2924" s="817"/>
      <c r="F2924" s="817"/>
    </row>
    <row r="2925" spans="3:6">
      <c r="C2925" s="817"/>
      <c r="D2925" s="817"/>
      <c r="E2925" s="817"/>
      <c r="F2925" s="817"/>
    </row>
    <row r="2926" spans="3:6">
      <c r="C2926" s="817"/>
      <c r="D2926" s="817"/>
      <c r="E2926" s="817"/>
      <c r="F2926" s="817"/>
    </row>
    <row r="2927" spans="3:6">
      <c r="C2927" s="817"/>
      <c r="D2927" s="817"/>
      <c r="E2927" s="817"/>
      <c r="F2927" s="817"/>
    </row>
    <row r="2928" spans="3:6">
      <c r="C2928" s="817"/>
      <c r="D2928" s="817"/>
      <c r="E2928" s="817"/>
      <c r="F2928" s="817"/>
    </row>
    <row r="2929" spans="3:6">
      <c r="C2929" s="817"/>
      <c r="D2929" s="817"/>
      <c r="E2929" s="817"/>
      <c r="F2929" s="817"/>
    </row>
    <row r="2930" spans="3:6">
      <c r="C2930" s="817"/>
      <c r="D2930" s="817"/>
      <c r="E2930" s="817"/>
      <c r="F2930" s="817"/>
    </row>
    <row r="2931" spans="3:6">
      <c r="C2931" s="817"/>
      <c r="D2931" s="817"/>
      <c r="E2931" s="817"/>
      <c r="F2931" s="817"/>
    </row>
    <row r="2932" spans="3:6">
      <c r="C2932" s="817"/>
      <c r="D2932" s="817"/>
      <c r="E2932" s="817"/>
      <c r="F2932" s="817"/>
    </row>
    <row r="2933" spans="3:6">
      <c r="C2933" s="817"/>
      <c r="D2933" s="817"/>
      <c r="E2933" s="817"/>
      <c r="F2933" s="817"/>
    </row>
    <row r="2934" spans="3:6">
      <c r="C2934" s="817"/>
      <c r="D2934" s="817"/>
      <c r="E2934" s="817"/>
      <c r="F2934" s="817"/>
    </row>
    <row r="2935" spans="3:6">
      <c r="C2935" s="817"/>
      <c r="D2935" s="817"/>
      <c r="E2935" s="817"/>
      <c r="F2935" s="817"/>
    </row>
    <row r="2936" spans="3:6">
      <c r="C2936" s="817"/>
      <c r="D2936" s="817"/>
      <c r="E2936" s="817"/>
      <c r="F2936" s="817"/>
    </row>
    <row r="2937" spans="3:6">
      <c r="C2937" s="817"/>
      <c r="D2937" s="817"/>
      <c r="E2937" s="817"/>
      <c r="F2937" s="817"/>
    </row>
    <row r="2938" spans="3:6">
      <c r="C2938" s="817"/>
      <c r="D2938" s="817"/>
      <c r="E2938" s="817"/>
      <c r="F2938" s="817"/>
    </row>
    <row r="2939" spans="3:6">
      <c r="C2939" s="817"/>
      <c r="D2939" s="817"/>
      <c r="E2939" s="817"/>
      <c r="F2939" s="817"/>
    </row>
    <row r="2940" spans="3:6">
      <c r="C2940" s="817"/>
      <c r="D2940" s="817"/>
      <c r="E2940" s="817"/>
      <c r="F2940" s="817"/>
    </row>
    <row r="2941" spans="3:6">
      <c r="C2941" s="817"/>
      <c r="D2941" s="817"/>
      <c r="E2941" s="817"/>
      <c r="F2941" s="817"/>
    </row>
    <row r="2942" spans="3:6">
      <c r="C2942" s="817"/>
      <c r="D2942" s="817"/>
      <c r="E2942" s="817"/>
      <c r="F2942" s="817"/>
    </row>
    <row r="2943" spans="3:6">
      <c r="C2943" s="817"/>
      <c r="D2943" s="817"/>
      <c r="E2943" s="817"/>
      <c r="F2943" s="817"/>
    </row>
    <row r="2944" spans="3:6">
      <c r="C2944" s="817"/>
      <c r="D2944" s="817"/>
      <c r="E2944" s="817"/>
      <c r="F2944" s="817"/>
    </row>
    <row r="2945" spans="3:6">
      <c r="C2945" s="817"/>
      <c r="D2945" s="817"/>
      <c r="E2945" s="817"/>
      <c r="F2945" s="817"/>
    </row>
    <row r="2946" spans="3:6">
      <c r="C2946" s="817"/>
      <c r="D2946" s="817"/>
      <c r="E2946" s="817"/>
      <c r="F2946" s="817"/>
    </row>
    <row r="2947" spans="3:6">
      <c r="C2947" s="817"/>
      <c r="D2947" s="817"/>
      <c r="E2947" s="817"/>
      <c r="F2947" s="817"/>
    </row>
    <row r="2948" spans="3:6">
      <c r="C2948" s="817"/>
      <c r="D2948" s="817"/>
      <c r="E2948" s="817"/>
      <c r="F2948" s="817"/>
    </row>
    <row r="2949" spans="3:6">
      <c r="C2949" s="817"/>
      <c r="D2949" s="817"/>
      <c r="E2949" s="817"/>
      <c r="F2949" s="817"/>
    </row>
    <row r="2950" spans="3:6">
      <c r="C2950" s="817"/>
      <c r="D2950" s="817"/>
      <c r="E2950" s="817"/>
      <c r="F2950" s="817"/>
    </row>
    <row r="2951" spans="3:6">
      <c r="C2951" s="817"/>
      <c r="D2951" s="817"/>
      <c r="E2951" s="817"/>
      <c r="F2951" s="817"/>
    </row>
    <row r="2952" spans="3:6">
      <c r="C2952" s="817"/>
      <c r="D2952" s="817"/>
      <c r="E2952" s="817"/>
      <c r="F2952" s="817"/>
    </row>
    <row r="2953" spans="3:6">
      <c r="C2953" s="817"/>
      <c r="D2953" s="817"/>
      <c r="E2953" s="817"/>
      <c r="F2953" s="817"/>
    </row>
    <row r="2954" spans="3:6">
      <c r="C2954" s="817"/>
      <c r="D2954" s="817"/>
      <c r="E2954" s="817"/>
      <c r="F2954" s="817"/>
    </row>
    <row r="2955" spans="3:6">
      <c r="C2955" s="817"/>
      <c r="D2955" s="817"/>
      <c r="E2955" s="817"/>
      <c r="F2955" s="817"/>
    </row>
    <row r="2956" spans="3:6">
      <c r="C2956" s="817"/>
      <c r="D2956" s="817"/>
      <c r="E2956" s="817"/>
      <c r="F2956" s="817"/>
    </row>
    <row r="2957" spans="3:6">
      <c r="C2957" s="817"/>
      <c r="D2957" s="817"/>
      <c r="E2957" s="817"/>
      <c r="F2957" s="817"/>
    </row>
    <row r="2958" spans="3:6">
      <c r="C2958" s="817"/>
      <c r="D2958" s="817"/>
      <c r="E2958" s="817"/>
      <c r="F2958" s="817"/>
    </row>
    <row r="2959" spans="3:6">
      <c r="C2959" s="817"/>
      <c r="D2959" s="817"/>
      <c r="E2959" s="817"/>
      <c r="F2959" s="817"/>
    </row>
    <row r="2960" spans="3:6">
      <c r="C2960" s="817"/>
      <c r="D2960" s="817"/>
      <c r="E2960" s="817"/>
      <c r="F2960" s="817"/>
    </row>
    <row r="2961" spans="3:6">
      <c r="C2961" s="817"/>
      <c r="D2961" s="817"/>
      <c r="E2961" s="817"/>
      <c r="F2961" s="817"/>
    </row>
    <row r="2962" spans="3:6">
      <c r="C2962" s="817"/>
      <c r="D2962" s="817"/>
      <c r="E2962" s="817"/>
      <c r="F2962" s="817"/>
    </row>
    <row r="2963" spans="3:6">
      <c r="C2963" s="817"/>
      <c r="D2963" s="817"/>
      <c r="E2963" s="817"/>
      <c r="F2963" s="817"/>
    </row>
    <row r="2964" spans="3:6">
      <c r="C2964" s="817"/>
      <c r="D2964" s="817"/>
      <c r="E2964" s="817"/>
      <c r="F2964" s="817"/>
    </row>
    <row r="2965" spans="3:6">
      <c r="C2965" s="817"/>
      <c r="D2965" s="817"/>
      <c r="E2965" s="817"/>
      <c r="F2965" s="817"/>
    </row>
    <row r="2966" spans="3:6">
      <c r="C2966" s="817"/>
      <c r="D2966" s="817"/>
      <c r="E2966" s="817"/>
      <c r="F2966" s="817"/>
    </row>
    <row r="2967" spans="3:6">
      <c r="C2967" s="817"/>
      <c r="D2967" s="817"/>
      <c r="E2967" s="817"/>
      <c r="F2967" s="817"/>
    </row>
    <row r="2968" spans="3:6">
      <c r="C2968" s="817"/>
      <c r="D2968" s="817"/>
      <c r="E2968" s="817"/>
      <c r="F2968" s="817"/>
    </row>
    <row r="2969" spans="3:6">
      <c r="C2969" s="817"/>
      <c r="D2969" s="817"/>
      <c r="E2969" s="817"/>
      <c r="F2969" s="817"/>
    </row>
    <row r="2970" spans="3:6">
      <c r="C2970" s="817"/>
      <c r="D2970" s="817"/>
      <c r="E2970" s="817"/>
      <c r="F2970" s="817"/>
    </row>
    <row r="2971" spans="3:6">
      <c r="C2971" s="817"/>
      <c r="D2971" s="817"/>
      <c r="E2971" s="817"/>
      <c r="F2971" s="817"/>
    </row>
    <row r="2972" spans="3:6">
      <c r="C2972" s="817"/>
      <c r="D2972" s="817"/>
      <c r="E2972" s="817"/>
      <c r="F2972" s="817"/>
    </row>
    <row r="2973" spans="3:6">
      <c r="C2973" s="817"/>
      <c r="D2973" s="817"/>
      <c r="E2973" s="817"/>
      <c r="F2973" s="817"/>
    </row>
    <row r="2974" spans="3:6">
      <c r="C2974" s="817"/>
      <c r="D2974" s="817"/>
      <c r="E2974" s="817"/>
      <c r="F2974" s="817"/>
    </row>
    <row r="2975" spans="3:6">
      <c r="C2975" s="817"/>
      <c r="D2975" s="817"/>
      <c r="E2975" s="817"/>
      <c r="F2975" s="817"/>
    </row>
    <row r="2976" spans="3:6">
      <c r="C2976" s="817"/>
      <c r="D2976" s="817"/>
      <c r="E2976" s="817"/>
      <c r="F2976" s="817"/>
    </row>
    <row r="2977" spans="3:6">
      <c r="C2977" s="817"/>
      <c r="D2977" s="817"/>
      <c r="E2977" s="817"/>
      <c r="F2977" s="817"/>
    </row>
    <row r="2978" spans="3:6">
      <c r="C2978" s="817"/>
      <c r="D2978" s="817"/>
      <c r="E2978" s="817"/>
      <c r="F2978" s="817"/>
    </row>
    <row r="2979" spans="3:6">
      <c r="C2979" s="817"/>
      <c r="D2979" s="817"/>
      <c r="E2979" s="817"/>
      <c r="F2979" s="817"/>
    </row>
    <row r="2980" spans="3:6">
      <c r="C2980" s="817"/>
      <c r="D2980" s="817"/>
      <c r="E2980" s="817"/>
      <c r="F2980" s="817"/>
    </row>
    <row r="2981" spans="3:6">
      <c r="C2981" s="817"/>
      <c r="D2981" s="817"/>
      <c r="E2981" s="817"/>
      <c r="F2981" s="817"/>
    </row>
    <row r="2982" spans="3:6">
      <c r="C2982" s="817"/>
      <c r="D2982" s="817"/>
      <c r="E2982" s="817"/>
      <c r="F2982" s="817"/>
    </row>
    <row r="2983" spans="3:6">
      <c r="C2983" s="817"/>
      <c r="D2983" s="817"/>
      <c r="E2983" s="817"/>
      <c r="F2983" s="817"/>
    </row>
    <row r="2984" spans="3:6">
      <c r="C2984" s="817"/>
      <c r="D2984" s="817"/>
      <c r="E2984" s="817"/>
      <c r="F2984" s="817"/>
    </row>
    <row r="2985" spans="3:6">
      <c r="C2985" s="817"/>
      <c r="D2985" s="817"/>
      <c r="E2985" s="817"/>
      <c r="F2985" s="817"/>
    </row>
    <row r="2986" spans="3:6">
      <c r="C2986" s="817"/>
      <c r="D2986" s="817"/>
      <c r="E2986" s="817"/>
      <c r="F2986" s="817"/>
    </row>
    <row r="2987" spans="3:6">
      <c r="C2987" s="817"/>
      <c r="D2987" s="817"/>
      <c r="E2987" s="817"/>
      <c r="F2987" s="817"/>
    </row>
    <row r="2988" spans="3:6">
      <c r="C2988" s="817"/>
      <c r="D2988" s="817"/>
      <c r="E2988" s="817"/>
      <c r="F2988" s="817"/>
    </row>
    <row r="2989" spans="3:6">
      <c r="C2989" s="817"/>
      <c r="D2989" s="817"/>
      <c r="E2989" s="817"/>
      <c r="F2989" s="817"/>
    </row>
    <row r="2990" spans="3:6">
      <c r="C2990" s="817"/>
      <c r="D2990" s="817"/>
      <c r="E2990" s="817"/>
      <c r="F2990" s="817"/>
    </row>
    <row r="2991" spans="3:6">
      <c r="C2991" s="817"/>
      <c r="D2991" s="817"/>
      <c r="E2991" s="817"/>
      <c r="F2991" s="817"/>
    </row>
    <row r="2992" spans="3:6">
      <c r="C2992" s="817"/>
      <c r="D2992" s="817"/>
      <c r="E2992" s="817"/>
      <c r="F2992" s="817"/>
    </row>
    <row r="2993" spans="3:6">
      <c r="C2993" s="817"/>
      <c r="D2993" s="817"/>
      <c r="E2993" s="817"/>
      <c r="F2993" s="817"/>
    </row>
    <row r="2994" spans="3:6">
      <c r="C2994" s="817"/>
      <c r="D2994" s="817"/>
      <c r="E2994" s="817"/>
      <c r="F2994" s="817"/>
    </row>
    <row r="2995" spans="3:6">
      <c r="C2995" s="817"/>
      <c r="D2995" s="817"/>
      <c r="E2995" s="817"/>
      <c r="F2995" s="817"/>
    </row>
    <row r="2996" spans="3:6">
      <c r="C2996" s="817"/>
      <c r="D2996" s="817"/>
      <c r="E2996" s="817"/>
      <c r="F2996" s="817"/>
    </row>
    <row r="2997" spans="3:6">
      <c r="C2997" s="817"/>
      <c r="D2997" s="817"/>
      <c r="E2997" s="817"/>
      <c r="F2997" s="817"/>
    </row>
    <row r="2998" spans="3:6">
      <c r="C2998" s="817"/>
      <c r="D2998" s="817"/>
      <c r="E2998" s="817"/>
      <c r="F2998" s="817"/>
    </row>
    <row r="2999" spans="3:6">
      <c r="C2999" s="817"/>
      <c r="D2999" s="817"/>
      <c r="E2999" s="817"/>
      <c r="F2999" s="817"/>
    </row>
    <row r="3000" spans="3:6">
      <c r="C3000" s="817"/>
      <c r="D3000" s="817"/>
      <c r="E3000" s="817"/>
      <c r="F3000" s="817"/>
    </row>
    <row r="3001" spans="3:6">
      <c r="C3001" s="817"/>
      <c r="D3001" s="817"/>
      <c r="E3001" s="817"/>
      <c r="F3001" s="817"/>
    </row>
    <row r="3002" spans="3:6">
      <c r="C3002" s="817"/>
      <c r="D3002" s="817"/>
      <c r="E3002" s="817"/>
      <c r="F3002" s="817"/>
    </row>
    <row r="3003" spans="3:6">
      <c r="C3003" s="817"/>
      <c r="D3003" s="817"/>
      <c r="E3003" s="817"/>
      <c r="F3003" s="817"/>
    </row>
    <row r="3004" spans="3:6">
      <c r="C3004" s="817"/>
      <c r="D3004" s="817"/>
      <c r="E3004" s="817"/>
      <c r="F3004" s="817"/>
    </row>
    <row r="3005" spans="3:6">
      <c r="C3005" s="817"/>
      <c r="D3005" s="817"/>
      <c r="E3005" s="817"/>
      <c r="F3005" s="817"/>
    </row>
    <row r="3006" spans="3:6">
      <c r="C3006" s="817"/>
      <c r="D3006" s="817"/>
      <c r="E3006" s="817"/>
      <c r="F3006" s="817"/>
    </row>
    <row r="3007" spans="3:6">
      <c r="C3007" s="817"/>
      <c r="D3007" s="817"/>
      <c r="E3007" s="817"/>
      <c r="F3007" s="817"/>
    </row>
    <row r="3008" spans="3:6">
      <c r="C3008" s="817"/>
      <c r="D3008" s="817"/>
      <c r="E3008" s="817"/>
      <c r="F3008" s="817"/>
    </row>
    <row r="3009" spans="3:6">
      <c r="C3009" s="817"/>
      <c r="D3009" s="817"/>
      <c r="E3009" s="817"/>
      <c r="F3009" s="817"/>
    </row>
    <row r="3010" spans="3:6">
      <c r="C3010" s="817"/>
      <c r="D3010" s="817"/>
      <c r="E3010" s="817"/>
      <c r="F3010" s="817"/>
    </row>
    <row r="3011" spans="3:6">
      <c r="C3011" s="817"/>
      <c r="D3011" s="817"/>
      <c r="E3011" s="817"/>
      <c r="F3011" s="817"/>
    </row>
    <row r="3012" spans="3:6">
      <c r="C3012" s="817"/>
      <c r="D3012" s="817"/>
      <c r="E3012" s="817"/>
      <c r="F3012" s="817"/>
    </row>
    <row r="3013" spans="3:6">
      <c r="C3013" s="817"/>
      <c r="D3013" s="817"/>
      <c r="E3013" s="817"/>
      <c r="F3013" s="817"/>
    </row>
    <row r="3014" spans="3:6">
      <c r="C3014" s="817"/>
      <c r="D3014" s="817"/>
      <c r="E3014" s="817"/>
      <c r="F3014" s="817"/>
    </row>
    <row r="3015" spans="3:6">
      <c r="C3015" s="817"/>
      <c r="D3015" s="817"/>
      <c r="E3015" s="817"/>
      <c r="F3015" s="817"/>
    </row>
    <row r="3016" spans="3:6">
      <c r="C3016" s="817"/>
      <c r="D3016" s="817"/>
      <c r="E3016" s="817"/>
      <c r="F3016" s="817"/>
    </row>
    <row r="3017" spans="3:6">
      <c r="C3017" s="817"/>
      <c r="D3017" s="817"/>
      <c r="E3017" s="817"/>
      <c r="F3017" s="817"/>
    </row>
    <row r="3018" spans="3:6">
      <c r="C3018" s="817"/>
      <c r="D3018" s="817"/>
      <c r="E3018" s="817"/>
      <c r="F3018" s="817"/>
    </row>
    <row r="3019" spans="3:6">
      <c r="C3019" s="817"/>
      <c r="D3019" s="817"/>
      <c r="E3019" s="817"/>
      <c r="F3019" s="817"/>
    </row>
    <row r="3020" spans="3:6">
      <c r="C3020" s="817"/>
      <c r="D3020" s="817"/>
      <c r="E3020" s="817"/>
      <c r="F3020" s="817"/>
    </row>
    <row r="3021" spans="3:6">
      <c r="C3021" s="817"/>
      <c r="D3021" s="817"/>
      <c r="E3021" s="817"/>
      <c r="F3021" s="817"/>
    </row>
    <row r="3022" spans="3:6">
      <c r="C3022" s="817"/>
      <c r="D3022" s="817"/>
      <c r="E3022" s="817"/>
      <c r="F3022" s="817"/>
    </row>
    <row r="3023" spans="3:6">
      <c r="C3023" s="817"/>
      <c r="D3023" s="817"/>
      <c r="E3023" s="817"/>
      <c r="F3023" s="817"/>
    </row>
    <row r="3024" spans="3:6">
      <c r="C3024" s="817"/>
      <c r="D3024" s="817"/>
      <c r="E3024" s="817"/>
      <c r="F3024" s="817"/>
    </row>
    <row r="3025" spans="3:6">
      <c r="C3025" s="817"/>
      <c r="D3025" s="817"/>
      <c r="E3025" s="817"/>
      <c r="F3025" s="817"/>
    </row>
    <row r="3026" spans="3:6">
      <c r="C3026" s="817"/>
      <c r="D3026" s="817"/>
      <c r="E3026" s="817"/>
      <c r="F3026" s="817"/>
    </row>
    <row r="3027" spans="3:6">
      <c r="C3027" s="817"/>
      <c r="D3027" s="817"/>
      <c r="E3027" s="817"/>
      <c r="F3027" s="817"/>
    </row>
    <row r="3028" spans="3:6">
      <c r="C3028" s="817"/>
      <c r="D3028" s="817"/>
      <c r="E3028" s="817"/>
      <c r="F3028" s="817"/>
    </row>
    <row r="3029" spans="3:6">
      <c r="C3029" s="817"/>
      <c r="D3029" s="817"/>
      <c r="E3029" s="817"/>
      <c r="F3029" s="817"/>
    </row>
    <row r="3030" spans="3:6">
      <c r="C3030" s="817"/>
      <c r="D3030" s="817"/>
      <c r="E3030" s="817"/>
      <c r="F3030" s="817"/>
    </row>
    <row r="3031" spans="3:6">
      <c r="C3031" s="817"/>
      <c r="D3031" s="817"/>
      <c r="E3031" s="817"/>
      <c r="F3031" s="817"/>
    </row>
    <row r="3032" spans="3:6">
      <c r="C3032" s="817"/>
      <c r="D3032" s="817"/>
      <c r="E3032" s="817"/>
      <c r="F3032" s="817"/>
    </row>
    <row r="3033" spans="3:6">
      <c r="C3033" s="817"/>
      <c r="D3033" s="817"/>
      <c r="E3033" s="817"/>
      <c r="F3033" s="817"/>
    </row>
    <row r="3034" spans="3:6">
      <c r="C3034" s="817"/>
      <c r="D3034" s="817"/>
      <c r="E3034" s="817"/>
      <c r="F3034" s="817"/>
    </row>
    <row r="3035" spans="3:6">
      <c r="C3035" s="817"/>
      <c r="D3035" s="817"/>
      <c r="E3035" s="817"/>
      <c r="F3035" s="817"/>
    </row>
    <row r="3036" spans="3:6">
      <c r="C3036" s="817"/>
      <c r="D3036" s="817"/>
      <c r="E3036" s="817"/>
      <c r="F3036" s="817"/>
    </row>
    <row r="3037" spans="3:6">
      <c r="C3037" s="817"/>
      <c r="D3037" s="817"/>
      <c r="E3037" s="817"/>
      <c r="F3037" s="817"/>
    </row>
    <row r="3038" spans="3:6">
      <c r="C3038" s="817"/>
      <c r="D3038" s="817"/>
      <c r="E3038" s="817"/>
      <c r="F3038" s="817"/>
    </row>
    <row r="3039" spans="3:6">
      <c r="C3039" s="817"/>
      <c r="D3039" s="817"/>
      <c r="E3039" s="817"/>
      <c r="F3039" s="817"/>
    </row>
    <row r="3040" spans="3:6">
      <c r="C3040" s="817"/>
      <c r="D3040" s="817"/>
      <c r="E3040" s="817"/>
      <c r="F3040" s="817"/>
    </row>
    <row r="3041" spans="3:6">
      <c r="C3041" s="817"/>
      <c r="D3041" s="817"/>
      <c r="E3041" s="817"/>
      <c r="F3041" s="817"/>
    </row>
    <row r="3042" spans="3:6">
      <c r="C3042" s="817"/>
      <c r="D3042" s="817"/>
      <c r="E3042" s="817"/>
      <c r="F3042" s="817"/>
    </row>
    <row r="3043" spans="3:6">
      <c r="C3043" s="817"/>
      <c r="D3043" s="817"/>
      <c r="E3043" s="817"/>
      <c r="F3043" s="817"/>
    </row>
    <row r="3044" spans="3:6">
      <c r="C3044" s="817"/>
      <c r="D3044" s="817"/>
      <c r="E3044" s="817"/>
      <c r="F3044" s="817"/>
    </row>
    <row r="3045" spans="3:6">
      <c r="C3045" s="817"/>
      <c r="D3045" s="817"/>
      <c r="E3045" s="817"/>
      <c r="F3045" s="817"/>
    </row>
    <row r="3046" spans="3:6">
      <c r="C3046" s="817"/>
      <c r="D3046" s="817"/>
      <c r="E3046" s="817"/>
      <c r="F3046" s="817"/>
    </row>
    <row r="3047" spans="3:6">
      <c r="C3047" s="817"/>
      <c r="D3047" s="817"/>
      <c r="E3047" s="817"/>
      <c r="F3047" s="817"/>
    </row>
    <row r="3048" spans="3:6">
      <c r="C3048" s="817"/>
      <c r="D3048" s="817"/>
      <c r="E3048" s="817"/>
      <c r="F3048" s="817"/>
    </row>
    <row r="3049" spans="3:6">
      <c r="C3049" s="817"/>
      <c r="D3049" s="817"/>
      <c r="E3049" s="817"/>
      <c r="F3049" s="817"/>
    </row>
    <row r="3050" spans="3:6">
      <c r="C3050" s="817"/>
      <c r="D3050" s="817"/>
      <c r="E3050" s="817"/>
      <c r="F3050" s="817"/>
    </row>
    <row r="3051" spans="3:6">
      <c r="C3051" s="817"/>
      <c r="D3051" s="817"/>
      <c r="E3051" s="817"/>
      <c r="F3051" s="817"/>
    </row>
    <row r="3052" spans="3:6">
      <c r="C3052" s="817"/>
      <c r="D3052" s="817"/>
      <c r="E3052" s="817"/>
      <c r="F3052" s="817"/>
    </row>
    <row r="3053" spans="3:6">
      <c r="C3053" s="817"/>
      <c r="D3053" s="817"/>
      <c r="E3053" s="817"/>
      <c r="F3053" s="817"/>
    </row>
    <row r="3054" spans="3:6">
      <c r="C3054" s="817"/>
      <c r="D3054" s="817"/>
      <c r="E3054" s="817"/>
      <c r="F3054" s="817"/>
    </row>
    <row r="3055" spans="3:6">
      <c r="C3055" s="817"/>
      <c r="D3055" s="817"/>
      <c r="E3055" s="817"/>
      <c r="F3055" s="817"/>
    </row>
    <row r="3056" spans="3:6">
      <c r="C3056" s="817"/>
      <c r="D3056" s="817"/>
      <c r="E3056" s="817"/>
      <c r="F3056" s="817"/>
    </row>
    <row r="3057" spans="3:6">
      <c r="C3057" s="817"/>
      <c r="D3057" s="817"/>
      <c r="E3057" s="817"/>
      <c r="F3057" s="817"/>
    </row>
    <row r="3058" spans="3:6">
      <c r="C3058" s="817"/>
      <c r="D3058" s="817"/>
      <c r="E3058" s="817"/>
      <c r="F3058" s="817"/>
    </row>
    <row r="3059" spans="3:6">
      <c r="C3059" s="817"/>
      <c r="D3059" s="817"/>
      <c r="E3059" s="817"/>
      <c r="F3059" s="817"/>
    </row>
    <row r="3060" spans="3:6">
      <c r="C3060" s="817"/>
      <c r="D3060" s="817"/>
      <c r="E3060" s="817"/>
      <c r="F3060" s="817"/>
    </row>
    <row r="3061" spans="3:6">
      <c r="C3061" s="817"/>
      <c r="D3061" s="817"/>
      <c r="E3061" s="817"/>
      <c r="F3061" s="817"/>
    </row>
    <row r="3062" spans="3:6">
      <c r="C3062" s="817"/>
      <c r="D3062" s="817"/>
      <c r="E3062" s="817"/>
      <c r="F3062" s="817"/>
    </row>
    <row r="3063" spans="3:6">
      <c r="C3063" s="817"/>
      <c r="D3063" s="817"/>
      <c r="E3063" s="817"/>
      <c r="F3063" s="817"/>
    </row>
    <row r="3064" spans="3:6">
      <c r="C3064" s="817"/>
      <c r="D3064" s="817"/>
      <c r="E3064" s="817"/>
      <c r="F3064" s="817"/>
    </row>
    <row r="3065" spans="3:6">
      <c r="C3065" s="817"/>
      <c r="D3065" s="817"/>
      <c r="E3065" s="817"/>
      <c r="F3065" s="817"/>
    </row>
    <row r="3066" spans="3:6">
      <c r="C3066" s="817"/>
      <c r="D3066" s="817"/>
      <c r="E3066" s="817"/>
      <c r="F3066" s="817"/>
    </row>
    <row r="3067" spans="3:6">
      <c r="C3067" s="817"/>
      <c r="D3067" s="817"/>
      <c r="E3067" s="817"/>
      <c r="F3067" s="817"/>
    </row>
    <row r="3068" spans="3:6">
      <c r="C3068" s="817"/>
      <c r="D3068" s="817"/>
      <c r="E3068" s="817"/>
      <c r="F3068" s="817"/>
    </row>
    <row r="3069" spans="3:6">
      <c r="C3069" s="817"/>
      <c r="D3069" s="817"/>
      <c r="E3069" s="817"/>
      <c r="F3069" s="817"/>
    </row>
    <row r="3070" spans="3:6">
      <c r="C3070" s="817"/>
      <c r="D3070" s="817"/>
      <c r="E3070" s="817"/>
      <c r="F3070" s="817"/>
    </row>
    <row r="3071" spans="3:6">
      <c r="C3071" s="817"/>
      <c r="D3071" s="817"/>
      <c r="E3071" s="817"/>
      <c r="F3071" s="817"/>
    </row>
    <row r="3072" spans="3:6">
      <c r="C3072" s="817"/>
      <c r="D3072" s="817"/>
      <c r="E3072" s="817"/>
      <c r="F3072" s="817"/>
    </row>
    <row r="3073" spans="3:6">
      <c r="C3073" s="817"/>
      <c r="D3073" s="817"/>
      <c r="E3073" s="817"/>
      <c r="F3073" s="817"/>
    </row>
    <row r="3074" spans="3:6">
      <c r="C3074" s="817"/>
      <c r="D3074" s="817"/>
      <c r="E3074" s="817"/>
      <c r="F3074" s="817"/>
    </row>
    <row r="3075" spans="3:6">
      <c r="C3075" s="817"/>
      <c r="D3075" s="817"/>
      <c r="E3075" s="817"/>
      <c r="F3075" s="817"/>
    </row>
    <row r="3076" spans="3:6">
      <c r="C3076" s="817"/>
      <c r="D3076" s="817"/>
      <c r="E3076" s="817"/>
      <c r="F3076" s="817"/>
    </row>
    <row r="3077" spans="3:6">
      <c r="C3077" s="817"/>
      <c r="D3077" s="817"/>
      <c r="E3077" s="817"/>
      <c r="F3077" s="817"/>
    </row>
    <row r="3078" spans="3:6">
      <c r="C3078" s="817"/>
      <c r="D3078" s="817"/>
      <c r="E3078" s="817"/>
      <c r="F3078" s="817"/>
    </row>
    <row r="3079" spans="3:6">
      <c r="C3079" s="817"/>
      <c r="D3079" s="817"/>
      <c r="E3079" s="817"/>
      <c r="F3079" s="817"/>
    </row>
    <row r="3080" spans="3:6">
      <c r="C3080" s="817"/>
      <c r="D3080" s="817"/>
      <c r="E3080" s="817"/>
      <c r="F3080" s="817"/>
    </row>
    <row r="3081" spans="3:6">
      <c r="C3081" s="817"/>
      <c r="D3081" s="817"/>
      <c r="E3081" s="817"/>
      <c r="F3081" s="817"/>
    </row>
    <row r="3082" spans="3:6">
      <c r="C3082" s="817"/>
      <c r="D3082" s="817"/>
      <c r="E3082" s="817"/>
      <c r="F3082" s="817"/>
    </row>
    <row r="3083" spans="3:6">
      <c r="C3083" s="817"/>
      <c r="D3083" s="817"/>
      <c r="E3083" s="817"/>
      <c r="F3083" s="817"/>
    </row>
    <row r="3084" spans="3:6">
      <c r="C3084" s="817"/>
      <c r="D3084" s="817"/>
      <c r="E3084" s="817"/>
      <c r="F3084" s="817"/>
    </row>
    <row r="3085" spans="3:6">
      <c r="C3085" s="817"/>
      <c r="D3085" s="817"/>
      <c r="E3085" s="817"/>
      <c r="F3085" s="817"/>
    </row>
    <row r="3086" spans="3:6">
      <c r="C3086" s="817"/>
      <c r="D3086" s="817"/>
      <c r="E3086" s="817"/>
      <c r="F3086" s="817"/>
    </row>
    <row r="3087" spans="3:6">
      <c r="C3087" s="817"/>
      <c r="D3087" s="817"/>
      <c r="E3087" s="817"/>
      <c r="F3087" s="817"/>
    </row>
    <row r="3088" spans="3:6">
      <c r="C3088" s="817"/>
      <c r="D3088" s="817"/>
      <c r="E3088" s="817"/>
      <c r="F3088" s="817"/>
    </row>
    <row r="3089" spans="3:6">
      <c r="C3089" s="817"/>
      <c r="D3089" s="817"/>
      <c r="E3089" s="817"/>
      <c r="F3089" s="817"/>
    </row>
    <row r="3090" spans="3:6">
      <c r="C3090" s="817"/>
      <c r="D3090" s="817"/>
      <c r="E3090" s="817"/>
      <c r="F3090" s="817"/>
    </row>
    <row r="3091" spans="3:6">
      <c r="C3091" s="817"/>
      <c r="D3091" s="817"/>
      <c r="E3091" s="817"/>
      <c r="F3091" s="817"/>
    </row>
    <row r="3092" spans="3:6">
      <c r="C3092" s="817"/>
      <c r="D3092" s="817"/>
      <c r="E3092" s="817"/>
      <c r="F3092" s="817"/>
    </row>
    <row r="3093" spans="3:6">
      <c r="C3093" s="817"/>
      <c r="D3093" s="817"/>
      <c r="E3093" s="817"/>
      <c r="F3093" s="817"/>
    </row>
    <row r="3094" spans="3:6">
      <c r="C3094" s="817"/>
      <c r="D3094" s="817"/>
      <c r="E3094" s="817"/>
      <c r="F3094" s="817"/>
    </row>
    <row r="3095" spans="3:6">
      <c r="C3095" s="817"/>
      <c r="D3095" s="817"/>
      <c r="E3095" s="817"/>
      <c r="F3095" s="817"/>
    </row>
    <row r="3096" spans="3:6">
      <c r="C3096" s="817"/>
      <c r="D3096" s="817"/>
      <c r="E3096" s="817"/>
      <c r="F3096" s="817"/>
    </row>
    <row r="3097" spans="3:6">
      <c r="C3097" s="817"/>
      <c r="D3097" s="817"/>
      <c r="E3097" s="817"/>
      <c r="F3097" s="817"/>
    </row>
    <row r="3098" spans="3:6">
      <c r="C3098" s="817"/>
      <c r="D3098" s="817"/>
      <c r="E3098" s="817"/>
      <c r="F3098" s="817"/>
    </row>
    <row r="3099" spans="3:6">
      <c r="C3099" s="817"/>
      <c r="D3099" s="817"/>
      <c r="E3099" s="817"/>
      <c r="F3099" s="817"/>
    </row>
    <row r="3100" spans="3:6">
      <c r="C3100" s="817"/>
      <c r="D3100" s="817"/>
      <c r="E3100" s="817"/>
      <c r="F3100" s="817"/>
    </row>
    <row r="3101" spans="3:6">
      <c r="C3101" s="817"/>
      <c r="D3101" s="817"/>
      <c r="E3101" s="817"/>
      <c r="F3101" s="817"/>
    </row>
    <row r="3102" spans="3:6">
      <c r="C3102" s="817"/>
      <c r="D3102" s="817"/>
      <c r="E3102" s="817"/>
      <c r="F3102" s="817"/>
    </row>
    <row r="3103" spans="3:6">
      <c r="C3103" s="817"/>
      <c r="D3103" s="817"/>
      <c r="E3103" s="817"/>
      <c r="F3103" s="817"/>
    </row>
    <row r="3104" spans="3:6">
      <c r="C3104" s="817"/>
      <c r="D3104" s="817"/>
      <c r="E3104" s="817"/>
      <c r="F3104" s="817"/>
    </row>
    <row r="3105" spans="3:6">
      <c r="C3105" s="817"/>
      <c r="D3105" s="817"/>
      <c r="E3105" s="817"/>
      <c r="F3105" s="817"/>
    </row>
    <row r="3106" spans="3:6">
      <c r="C3106" s="817"/>
      <c r="D3106" s="817"/>
      <c r="E3106" s="817"/>
      <c r="F3106" s="817"/>
    </row>
    <row r="3107" spans="3:6">
      <c r="C3107" s="817"/>
      <c r="D3107" s="817"/>
      <c r="E3107" s="817"/>
      <c r="F3107" s="817"/>
    </row>
    <row r="3108" spans="3:6">
      <c r="C3108" s="817"/>
      <c r="D3108" s="817"/>
      <c r="E3108" s="817"/>
      <c r="F3108" s="817"/>
    </row>
    <row r="3109" spans="3:6">
      <c r="C3109" s="817"/>
      <c r="D3109" s="817"/>
      <c r="E3109" s="817"/>
      <c r="F3109" s="817"/>
    </row>
    <row r="3110" spans="3:6">
      <c r="C3110" s="817"/>
      <c r="D3110" s="817"/>
      <c r="E3110" s="817"/>
      <c r="F3110" s="817"/>
    </row>
    <row r="3111" spans="3:6">
      <c r="C3111" s="817"/>
      <c r="D3111" s="817"/>
      <c r="E3111" s="817"/>
      <c r="F3111" s="817"/>
    </row>
    <row r="3112" spans="3:6">
      <c r="C3112" s="817"/>
      <c r="D3112" s="817"/>
      <c r="E3112" s="817"/>
      <c r="F3112" s="817"/>
    </row>
    <row r="3113" spans="3:6">
      <c r="C3113" s="817"/>
      <c r="D3113" s="817"/>
      <c r="E3113" s="817"/>
      <c r="F3113" s="817"/>
    </row>
    <row r="3114" spans="3:6">
      <c r="C3114" s="817"/>
      <c r="D3114" s="817"/>
      <c r="E3114" s="817"/>
      <c r="F3114" s="817"/>
    </row>
    <row r="3115" spans="3:6">
      <c r="C3115" s="817"/>
      <c r="D3115" s="817"/>
      <c r="E3115" s="817"/>
      <c r="F3115" s="817"/>
    </row>
    <row r="3116" spans="3:6">
      <c r="C3116" s="817"/>
      <c r="D3116" s="817"/>
      <c r="E3116" s="817"/>
      <c r="F3116" s="817"/>
    </row>
    <row r="3117" spans="3:6">
      <c r="C3117" s="817"/>
      <c r="D3117" s="817"/>
      <c r="E3117" s="817"/>
      <c r="F3117" s="817"/>
    </row>
    <row r="3118" spans="3:6">
      <c r="C3118" s="817"/>
      <c r="D3118" s="817"/>
      <c r="E3118" s="817"/>
      <c r="F3118" s="817"/>
    </row>
    <row r="3119" spans="3:6">
      <c r="C3119" s="817"/>
      <c r="D3119" s="817"/>
      <c r="E3119" s="817"/>
      <c r="F3119" s="817"/>
    </row>
    <row r="3120" spans="3:6">
      <c r="C3120" s="817"/>
      <c r="D3120" s="817"/>
      <c r="E3120" s="817"/>
      <c r="F3120" s="817"/>
    </row>
    <row r="3121" spans="3:6">
      <c r="C3121" s="817"/>
      <c r="D3121" s="817"/>
      <c r="E3121" s="817"/>
      <c r="F3121" s="817"/>
    </row>
    <row r="3122" spans="3:6">
      <c r="C3122" s="817"/>
      <c r="D3122" s="817"/>
      <c r="E3122" s="817"/>
      <c r="F3122" s="817"/>
    </row>
    <row r="3123" spans="3:6">
      <c r="C3123" s="817"/>
      <c r="D3123" s="817"/>
      <c r="E3123" s="817"/>
      <c r="F3123" s="817"/>
    </row>
    <row r="3124" spans="3:6">
      <c r="C3124" s="817"/>
      <c r="D3124" s="817"/>
      <c r="E3124" s="817"/>
      <c r="F3124" s="817"/>
    </row>
    <row r="3125" spans="3:6">
      <c r="C3125" s="817"/>
      <c r="D3125" s="817"/>
      <c r="E3125" s="817"/>
      <c r="F3125" s="817"/>
    </row>
    <row r="3126" spans="3:6">
      <c r="C3126" s="817"/>
      <c r="D3126" s="817"/>
      <c r="E3126" s="817"/>
      <c r="F3126" s="817"/>
    </row>
    <row r="3127" spans="3:6">
      <c r="C3127" s="817"/>
      <c r="D3127" s="817"/>
      <c r="E3127" s="817"/>
      <c r="F3127" s="817"/>
    </row>
    <row r="3128" spans="3:6">
      <c r="C3128" s="817"/>
      <c r="D3128" s="817"/>
      <c r="E3128" s="817"/>
      <c r="F3128" s="817"/>
    </row>
    <row r="3129" spans="3:6">
      <c r="C3129" s="817"/>
      <c r="D3129" s="817"/>
      <c r="E3129" s="817"/>
      <c r="F3129" s="817"/>
    </row>
    <row r="3130" spans="3:6">
      <c r="C3130" s="817"/>
      <c r="D3130" s="817"/>
      <c r="E3130" s="817"/>
      <c r="F3130" s="817"/>
    </row>
    <row r="3131" spans="3:6">
      <c r="C3131" s="817"/>
      <c r="D3131" s="817"/>
      <c r="E3131" s="817"/>
      <c r="F3131" s="817"/>
    </row>
    <row r="3132" spans="3:6">
      <c r="C3132" s="817"/>
      <c r="D3132" s="817"/>
      <c r="E3132" s="817"/>
      <c r="F3132" s="817"/>
    </row>
    <row r="3133" spans="3:6">
      <c r="C3133" s="817"/>
      <c r="D3133" s="817"/>
      <c r="E3133" s="817"/>
      <c r="F3133" s="817"/>
    </row>
    <row r="3134" spans="3:6">
      <c r="C3134" s="817"/>
      <c r="D3134" s="817"/>
      <c r="E3134" s="817"/>
      <c r="F3134" s="817"/>
    </row>
    <row r="3135" spans="3:6">
      <c r="C3135" s="817"/>
      <c r="D3135" s="817"/>
      <c r="E3135" s="817"/>
      <c r="F3135" s="817"/>
    </row>
    <row r="3136" spans="3:6">
      <c r="C3136" s="817"/>
      <c r="D3136" s="817"/>
      <c r="E3136" s="817"/>
      <c r="F3136" s="817"/>
    </row>
    <row r="3137" spans="3:6">
      <c r="C3137" s="817"/>
      <c r="D3137" s="817"/>
      <c r="E3137" s="817"/>
      <c r="F3137" s="817"/>
    </row>
    <row r="3138" spans="3:6">
      <c r="C3138" s="817"/>
      <c r="D3138" s="817"/>
      <c r="E3138" s="817"/>
      <c r="F3138" s="817"/>
    </row>
    <row r="3139" spans="3:6">
      <c r="C3139" s="817"/>
      <c r="D3139" s="817"/>
      <c r="E3139" s="817"/>
      <c r="F3139" s="817"/>
    </row>
    <row r="3140" spans="3:6">
      <c r="C3140" s="817"/>
      <c r="D3140" s="817"/>
      <c r="E3140" s="817"/>
      <c r="F3140" s="817"/>
    </row>
    <row r="3141" spans="3:6">
      <c r="C3141" s="817"/>
      <c r="D3141" s="817"/>
      <c r="E3141" s="817"/>
      <c r="F3141" s="817"/>
    </row>
    <row r="3142" spans="3:6">
      <c r="C3142" s="817"/>
      <c r="D3142" s="817"/>
      <c r="E3142" s="817"/>
      <c r="F3142" s="817"/>
    </row>
    <row r="3143" spans="3:6">
      <c r="C3143" s="817"/>
      <c r="D3143" s="817"/>
      <c r="E3143" s="817"/>
      <c r="F3143" s="817"/>
    </row>
    <row r="3144" spans="3:6">
      <c r="C3144" s="817"/>
      <c r="D3144" s="817"/>
      <c r="E3144" s="817"/>
      <c r="F3144" s="817"/>
    </row>
    <row r="3145" spans="3:6">
      <c r="C3145" s="817"/>
      <c r="D3145" s="817"/>
      <c r="E3145" s="817"/>
      <c r="F3145" s="817"/>
    </row>
    <row r="3146" spans="3:6">
      <c r="C3146" s="817"/>
      <c r="D3146" s="817"/>
      <c r="E3146" s="817"/>
      <c r="F3146" s="817"/>
    </row>
    <row r="3147" spans="3:6">
      <c r="C3147" s="817"/>
      <c r="D3147" s="817"/>
      <c r="E3147" s="817"/>
      <c r="F3147" s="817"/>
    </row>
  </sheetData>
  <mergeCells count="69">
    <mergeCell ref="C314:E314"/>
    <mergeCell ref="C316:E316"/>
    <mergeCell ref="C317:E317"/>
    <mergeCell ref="C318:E318"/>
    <mergeCell ref="A319:F319"/>
    <mergeCell ref="C313:E313"/>
    <mergeCell ref="F234:F235"/>
    <mergeCell ref="B253:C253"/>
    <mergeCell ref="D253:F253"/>
    <mergeCell ref="A255:A256"/>
    <mergeCell ref="B255:B256"/>
    <mergeCell ref="C255:C256"/>
    <mergeCell ref="D255:D256"/>
    <mergeCell ref="E255:E256"/>
    <mergeCell ref="F255:F256"/>
    <mergeCell ref="A280:F280"/>
    <mergeCell ref="A295:F295"/>
    <mergeCell ref="B303:F303"/>
    <mergeCell ref="A311:F311"/>
    <mergeCell ref="C312:E312"/>
    <mergeCell ref="B232:E232"/>
    <mergeCell ref="A234:A235"/>
    <mergeCell ref="B234:B235"/>
    <mergeCell ref="C234:C235"/>
    <mergeCell ref="D234:D235"/>
    <mergeCell ref="E234:E235"/>
    <mergeCell ref="B230:F230"/>
    <mergeCell ref="B191:F191"/>
    <mergeCell ref="B192:F192"/>
    <mergeCell ref="B199:F199"/>
    <mergeCell ref="B202:F202"/>
    <mergeCell ref="B203:F203"/>
    <mergeCell ref="B210:F210"/>
    <mergeCell ref="B213:F213"/>
    <mergeCell ref="B215:F215"/>
    <mergeCell ref="B221:F221"/>
    <mergeCell ref="B224:F224"/>
    <mergeCell ref="B227:F227"/>
    <mergeCell ref="B188:F188"/>
    <mergeCell ref="B153:F153"/>
    <mergeCell ref="A157:A158"/>
    <mergeCell ref="B157:B158"/>
    <mergeCell ref="C157:C158"/>
    <mergeCell ref="D157:D158"/>
    <mergeCell ref="E157:E158"/>
    <mergeCell ref="F157:F158"/>
    <mergeCell ref="B160:F160"/>
    <mergeCell ref="B161:F161"/>
    <mergeCell ref="B177:F177"/>
    <mergeCell ref="B180:F180"/>
    <mergeCell ref="B181:F181"/>
    <mergeCell ref="B152:E152"/>
    <mergeCell ref="A10:A11"/>
    <mergeCell ref="B10:B11"/>
    <mergeCell ref="C10:C11"/>
    <mergeCell ref="D10:D11"/>
    <mergeCell ref="E10:E11"/>
    <mergeCell ref="A13:F13"/>
    <mergeCell ref="A56:F56"/>
    <mergeCell ref="B58:F58"/>
    <mergeCell ref="A128:F128"/>
    <mergeCell ref="A143:F143"/>
    <mergeCell ref="F10:F11"/>
    <mergeCell ref="D1:F3"/>
    <mergeCell ref="A4:F4"/>
    <mergeCell ref="A5:F5"/>
    <mergeCell ref="A6:F6"/>
    <mergeCell ref="A7:F7"/>
    <mergeCell ref="A8:F8"/>
  </mergeCells>
  <printOptions horizontalCentered="1"/>
  <pageMargins left="0.39370078740157483" right="0.39370078740157483" top="0.55118110236220474" bottom="0.55118110236220474" header="0.31496062992125984" footer="0.31496062992125984"/>
  <pageSetup paperSize="9" scale="66" orientation="portrait" verticalDpi="4294967295" r:id="rId1"/>
  <rowBreaks count="5" manualBreakCount="5">
    <brk id="62" max="16383" man="1"/>
    <brk id="125" max="7" man="1"/>
    <brk id="187" max="16383" man="1"/>
    <brk id="247" max="16383" man="1"/>
    <brk id="30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6E2AD-E966-44B3-9FF9-1B0C91A4C2C2}">
  <dimension ref="A1:H192"/>
  <sheetViews>
    <sheetView view="pageBreakPreview" topLeftCell="A185" zoomScaleNormal="100" zoomScaleSheetLayoutView="100" workbookViewId="0">
      <selection activeCell="H316" sqref="H316"/>
    </sheetView>
  </sheetViews>
  <sheetFormatPr defaultRowHeight="12.75"/>
  <cols>
    <col min="1" max="1" width="6.140625" style="173" customWidth="1"/>
    <col min="2" max="2" width="62" style="76" customWidth="1"/>
    <col min="3" max="4" width="20.85546875" style="76" customWidth="1"/>
    <col min="5" max="5" width="20.140625" style="76" customWidth="1"/>
    <col min="6" max="6" width="11.5703125" style="76" customWidth="1"/>
    <col min="7" max="16384" width="9.140625" style="76"/>
  </cols>
  <sheetData>
    <row r="1" spans="1:6" ht="9.75" customHeight="1">
      <c r="A1" s="733"/>
      <c r="D1" s="1377" t="s">
        <v>1117</v>
      </c>
      <c r="E1" s="1377"/>
      <c r="F1" s="1377"/>
    </row>
    <row r="2" spans="1:6" ht="27.75" customHeight="1">
      <c r="A2" s="734"/>
      <c r="D2" s="1377"/>
      <c r="E2" s="1377"/>
      <c r="F2" s="1377"/>
    </row>
    <row r="3" spans="1:6" ht="15" customHeight="1">
      <c r="A3" s="735"/>
      <c r="D3" s="1377"/>
      <c r="E3" s="1377"/>
      <c r="F3" s="1377"/>
    </row>
    <row r="4" spans="1:6" s="172" customFormat="1" ht="18.75">
      <c r="A4" s="1379" t="s">
        <v>74</v>
      </c>
      <c r="B4" s="1379"/>
      <c r="C4" s="1379"/>
      <c r="D4" s="1379"/>
      <c r="E4" s="1379"/>
      <c r="F4" s="1379"/>
    </row>
    <row r="5" spans="1:6" s="172" customFormat="1" ht="18.75">
      <c r="A5" s="1379" t="s">
        <v>568</v>
      </c>
      <c r="B5" s="1379"/>
      <c r="C5" s="1379"/>
      <c r="D5" s="1379"/>
      <c r="E5" s="1379"/>
      <c r="F5" s="1379"/>
    </row>
    <row r="6" spans="1:6" s="172" customFormat="1" ht="15.75">
      <c r="A6" s="1380" t="s">
        <v>1118</v>
      </c>
      <c r="B6" s="1380"/>
      <c r="C6" s="1380"/>
      <c r="D6" s="1380"/>
      <c r="E6" s="1380"/>
      <c r="F6" s="1380"/>
    </row>
    <row r="7" spans="1:6" s="75" customFormat="1" ht="1.5" hidden="1" customHeight="1">
      <c r="A7" s="1429" t="s">
        <v>1119</v>
      </c>
      <c r="B7" s="1429"/>
      <c r="C7" s="1429"/>
      <c r="D7" s="1429"/>
      <c r="E7" s="1429"/>
      <c r="F7" s="1429"/>
    </row>
    <row r="8" spans="1:6" s="75" customFormat="1" ht="8.25" customHeight="1">
      <c r="A8" s="173"/>
      <c r="B8" s="173"/>
      <c r="C8" s="173"/>
      <c r="D8" s="173"/>
      <c r="E8" s="173"/>
      <c r="F8" s="173"/>
    </row>
    <row r="9" spans="1:6" s="75" customFormat="1" ht="15.75">
      <c r="A9" s="1112"/>
      <c r="B9" s="1112"/>
      <c r="C9" s="1112"/>
      <c r="D9" s="1112"/>
      <c r="E9" s="1112"/>
      <c r="F9" s="1112"/>
    </row>
    <row r="10" spans="1:6" s="75" customFormat="1" ht="15.75">
      <c r="A10" s="1430" t="s">
        <v>829</v>
      </c>
      <c r="B10" s="1430"/>
      <c r="C10" s="1430"/>
      <c r="D10" s="1430"/>
      <c r="E10" s="1430"/>
      <c r="F10" s="1430"/>
    </row>
    <row r="11" spans="1:6" ht="10.5" customHeight="1">
      <c r="C11" s="370"/>
      <c r="E11" s="736" t="s">
        <v>830</v>
      </c>
      <c r="F11" s="378"/>
    </row>
    <row r="12" spans="1:6" ht="12.75" customHeight="1">
      <c r="A12" s="1105" t="s">
        <v>229</v>
      </c>
      <c r="B12" s="1105" t="s">
        <v>189</v>
      </c>
      <c r="C12" s="1376" t="s">
        <v>831</v>
      </c>
      <c r="D12" s="1376" t="s">
        <v>832</v>
      </c>
      <c r="E12" s="1376" t="s">
        <v>627</v>
      </c>
      <c r="F12" s="1376" t="s">
        <v>833</v>
      </c>
    </row>
    <row r="13" spans="1:6" ht="30.75" customHeight="1">
      <c r="A13" s="1105"/>
      <c r="B13" s="1105"/>
      <c r="C13" s="1376"/>
      <c r="D13" s="1376"/>
      <c r="E13" s="1376"/>
      <c r="F13" s="1376"/>
    </row>
    <row r="14" spans="1:6" s="737" customFormat="1">
      <c r="A14" s="82" t="s">
        <v>83</v>
      </c>
      <c r="B14" s="82" t="s">
        <v>98</v>
      </c>
      <c r="C14" s="82" t="s">
        <v>164</v>
      </c>
      <c r="D14" s="82" t="s">
        <v>172</v>
      </c>
      <c r="E14" s="82" t="s">
        <v>7</v>
      </c>
      <c r="F14" s="82" t="s">
        <v>206</v>
      </c>
    </row>
    <row r="15" spans="1:6" ht="13.5" customHeight="1">
      <c r="A15" s="1431"/>
      <c r="B15" s="1429"/>
      <c r="C15" s="1429"/>
      <c r="D15" s="1429"/>
      <c r="E15" s="1429"/>
      <c r="F15" s="1432"/>
    </row>
    <row r="16" spans="1:6" ht="21" customHeight="1">
      <c r="A16" s="746"/>
      <c r="B16" s="739" t="s">
        <v>834</v>
      </c>
      <c r="C16" s="906">
        <f>C17+C38+C42+C45+C39+C40+C41</f>
        <v>0</v>
      </c>
      <c r="D16" s="906">
        <f>D17+D38+D42+D45+D39+D40+D41</f>
        <v>0</v>
      </c>
      <c r="E16" s="906">
        <f>E17+E38+E42+E45+E39+E40+E41</f>
        <v>0</v>
      </c>
      <c r="F16" s="906" t="e">
        <f t="shared" ref="F16:F51" si="0">E16/D16%</f>
        <v>#DIV/0!</v>
      </c>
    </row>
    <row r="17" spans="1:6" s="743" customFormat="1" ht="20.25" customHeight="1">
      <c r="A17" s="738" t="s">
        <v>190</v>
      </c>
      <c r="B17" s="739" t="s">
        <v>1120</v>
      </c>
      <c r="C17" s="906">
        <f>C18+C22+C29+C33+C34+C35</f>
        <v>0</v>
      </c>
      <c r="D17" s="906">
        <f>D18+D22+D29+D33+D34+D35</f>
        <v>0</v>
      </c>
      <c r="E17" s="906">
        <f>E18+E22+E29+E33+E34+E35</f>
        <v>0</v>
      </c>
      <c r="F17" s="906" t="e">
        <f t="shared" si="0"/>
        <v>#DIV/0!</v>
      </c>
    </row>
    <row r="18" spans="1:6" ht="18.95" customHeight="1">
      <c r="A18" s="385" t="s">
        <v>83</v>
      </c>
      <c r="B18" s="771" t="s">
        <v>1121</v>
      </c>
      <c r="C18" s="764">
        <f>C19+C20+C21</f>
        <v>0</v>
      </c>
      <c r="D18" s="764">
        <f>D19+D20+D21</f>
        <v>0</v>
      </c>
      <c r="E18" s="764">
        <f>E19+E20+E21</f>
        <v>0</v>
      </c>
      <c r="F18" s="764" t="e">
        <f t="shared" si="0"/>
        <v>#DIV/0!</v>
      </c>
    </row>
    <row r="19" spans="1:6" ht="17.100000000000001" customHeight="1">
      <c r="A19" s="746" t="s">
        <v>837</v>
      </c>
      <c r="B19" s="907" t="s">
        <v>862</v>
      </c>
      <c r="C19" s="774"/>
      <c r="D19" s="774"/>
      <c r="E19" s="774"/>
      <c r="F19" s="775" t="e">
        <f t="shared" si="0"/>
        <v>#DIV/0!</v>
      </c>
    </row>
    <row r="20" spans="1:6" ht="17.100000000000001" customHeight="1">
      <c r="A20" s="746" t="s">
        <v>845</v>
      </c>
      <c r="B20" s="908" t="s">
        <v>1122</v>
      </c>
      <c r="C20" s="774"/>
      <c r="D20" s="774"/>
      <c r="E20" s="774"/>
      <c r="F20" s="775" t="e">
        <f t="shared" si="0"/>
        <v>#DIV/0!</v>
      </c>
    </row>
    <row r="21" spans="1:6" ht="17.100000000000001" customHeight="1">
      <c r="A21" s="746" t="s">
        <v>847</v>
      </c>
      <c r="B21" s="908" t="s">
        <v>1123</v>
      </c>
      <c r="C21" s="774"/>
      <c r="D21" s="774"/>
      <c r="E21" s="774"/>
      <c r="F21" s="775" t="e">
        <f t="shared" si="0"/>
        <v>#DIV/0!</v>
      </c>
    </row>
    <row r="22" spans="1:6" ht="18.95" customHeight="1">
      <c r="A22" s="385" t="s">
        <v>98</v>
      </c>
      <c r="B22" s="771" t="s">
        <v>1124</v>
      </c>
      <c r="C22" s="764">
        <f>C23+C26+C27+C28</f>
        <v>0</v>
      </c>
      <c r="D22" s="764">
        <f>D23+D26+D27+D28</f>
        <v>0</v>
      </c>
      <c r="E22" s="764">
        <f>E23+E26+E27+E28</f>
        <v>0</v>
      </c>
      <c r="F22" s="764" t="e">
        <f t="shared" si="0"/>
        <v>#DIV/0!</v>
      </c>
    </row>
    <row r="23" spans="1:6" ht="17.100000000000001" customHeight="1">
      <c r="A23" s="746" t="s">
        <v>881</v>
      </c>
      <c r="B23" s="908" t="s">
        <v>1125</v>
      </c>
      <c r="C23" s="804">
        <f>C24+C25</f>
        <v>0</v>
      </c>
      <c r="D23" s="804">
        <f>D24+D25</f>
        <v>0</v>
      </c>
      <c r="E23" s="804">
        <f>E24+E25</f>
        <v>0</v>
      </c>
      <c r="F23" s="804" t="e">
        <f t="shared" si="0"/>
        <v>#DIV/0!</v>
      </c>
    </row>
    <row r="24" spans="1:6" ht="17.100000000000001" customHeight="1">
      <c r="A24" s="746" t="s">
        <v>1126</v>
      </c>
      <c r="B24" s="767" t="s">
        <v>1005</v>
      </c>
      <c r="C24" s="803"/>
      <c r="D24" s="803"/>
      <c r="E24" s="803"/>
      <c r="F24" s="804" t="e">
        <f t="shared" si="0"/>
        <v>#DIV/0!</v>
      </c>
    </row>
    <row r="25" spans="1:6" ht="17.100000000000001" customHeight="1">
      <c r="A25" s="746" t="s">
        <v>1127</v>
      </c>
      <c r="B25" s="767" t="s">
        <v>1008</v>
      </c>
      <c r="C25" s="803"/>
      <c r="D25" s="803"/>
      <c r="E25" s="803"/>
      <c r="F25" s="804" t="e">
        <f t="shared" si="0"/>
        <v>#DIV/0!</v>
      </c>
    </row>
    <row r="26" spans="1:6" ht="17.100000000000001" customHeight="1">
      <c r="A26" s="746" t="s">
        <v>882</v>
      </c>
      <c r="B26" s="908" t="s">
        <v>1128</v>
      </c>
      <c r="C26" s="774"/>
      <c r="D26" s="774"/>
      <c r="E26" s="774"/>
      <c r="F26" s="775" t="e">
        <f t="shared" si="0"/>
        <v>#DIV/0!</v>
      </c>
    </row>
    <row r="27" spans="1:6" ht="17.100000000000001" customHeight="1">
      <c r="A27" s="746" t="s">
        <v>883</v>
      </c>
      <c r="B27" s="767" t="s">
        <v>866</v>
      </c>
      <c r="C27" s="774"/>
      <c r="D27" s="774"/>
      <c r="E27" s="774"/>
      <c r="F27" s="775" t="e">
        <f t="shared" si="0"/>
        <v>#DIV/0!</v>
      </c>
    </row>
    <row r="28" spans="1:6" ht="17.100000000000001" customHeight="1">
      <c r="A28" s="746" t="s">
        <v>884</v>
      </c>
      <c r="B28" s="767" t="s">
        <v>1129</v>
      </c>
      <c r="C28" s="774"/>
      <c r="D28" s="774"/>
      <c r="E28" s="774"/>
      <c r="F28" s="775" t="e">
        <f t="shared" si="0"/>
        <v>#DIV/0!</v>
      </c>
    </row>
    <row r="29" spans="1:6" ht="18.95" customHeight="1">
      <c r="A29" s="385" t="s">
        <v>164</v>
      </c>
      <c r="B29" s="771" t="s">
        <v>1130</v>
      </c>
      <c r="C29" s="764">
        <f>SUM(C30:C32)</f>
        <v>0</v>
      </c>
      <c r="D29" s="764">
        <f>SUM(D30:D32)</f>
        <v>0</v>
      </c>
      <c r="E29" s="764">
        <f>SUM(E30:E32)</f>
        <v>0</v>
      </c>
      <c r="F29" s="745" t="e">
        <f t="shared" si="0"/>
        <v>#DIV/0!</v>
      </c>
    </row>
    <row r="30" spans="1:6" ht="17.100000000000001" customHeight="1">
      <c r="A30" s="746" t="s">
        <v>861</v>
      </c>
      <c r="B30" s="767" t="s">
        <v>1131</v>
      </c>
      <c r="C30" s="803"/>
      <c r="D30" s="803"/>
      <c r="E30" s="803"/>
      <c r="F30" s="804" t="e">
        <f t="shared" si="0"/>
        <v>#DIV/0!</v>
      </c>
    </row>
    <row r="31" spans="1:6" ht="17.100000000000001" customHeight="1">
      <c r="A31" s="746" t="s">
        <v>863</v>
      </c>
      <c r="B31" s="767" t="s">
        <v>1132</v>
      </c>
      <c r="C31" s="803"/>
      <c r="D31" s="803"/>
      <c r="E31" s="803"/>
      <c r="F31" s="804" t="e">
        <f t="shared" si="0"/>
        <v>#DIV/0!</v>
      </c>
    </row>
    <row r="32" spans="1:6" ht="17.100000000000001" customHeight="1">
      <c r="A32" s="746" t="s">
        <v>865</v>
      </c>
      <c r="B32" s="767" t="s">
        <v>1133</v>
      </c>
      <c r="C32" s="803"/>
      <c r="D32" s="803"/>
      <c r="E32" s="803"/>
      <c r="F32" s="804" t="e">
        <f t="shared" si="0"/>
        <v>#DIV/0!</v>
      </c>
    </row>
    <row r="33" spans="1:6" ht="18.95" customHeight="1">
      <c r="A33" s="385" t="s">
        <v>172</v>
      </c>
      <c r="B33" s="771" t="s">
        <v>1134</v>
      </c>
      <c r="C33" s="909"/>
      <c r="D33" s="909"/>
      <c r="E33" s="909"/>
      <c r="F33" s="745" t="e">
        <f t="shared" si="0"/>
        <v>#DIV/0!</v>
      </c>
    </row>
    <row r="34" spans="1:6" ht="18.95" customHeight="1">
      <c r="A34" s="385" t="s">
        <v>7</v>
      </c>
      <c r="B34" s="771" t="s">
        <v>1135</v>
      </c>
      <c r="C34" s="909"/>
      <c r="D34" s="909"/>
      <c r="E34" s="909"/>
      <c r="F34" s="745" t="e">
        <f t="shared" si="0"/>
        <v>#DIV/0!</v>
      </c>
    </row>
    <row r="35" spans="1:6" ht="18.95" customHeight="1">
      <c r="A35" s="385" t="s">
        <v>206</v>
      </c>
      <c r="B35" s="771" t="s">
        <v>1136</v>
      </c>
      <c r="C35" s="772"/>
      <c r="D35" s="772"/>
      <c r="E35" s="772"/>
      <c r="F35" s="745" t="e">
        <f t="shared" si="0"/>
        <v>#DIV/0!</v>
      </c>
    </row>
    <row r="36" spans="1:6" ht="17.100000000000001" customHeight="1">
      <c r="A36" s="746" t="s">
        <v>947</v>
      </c>
      <c r="B36" s="811" t="s">
        <v>1137</v>
      </c>
      <c r="C36" s="774"/>
      <c r="D36" s="774"/>
      <c r="E36" s="774"/>
      <c r="F36" s="775" t="e">
        <f t="shared" si="0"/>
        <v>#DIV/0!</v>
      </c>
    </row>
    <row r="37" spans="1:6" ht="17.100000000000001" customHeight="1">
      <c r="A37" s="746" t="s">
        <v>948</v>
      </c>
      <c r="B37" s="811" t="s">
        <v>1138</v>
      </c>
      <c r="C37" s="774"/>
      <c r="D37" s="774"/>
      <c r="E37" s="774"/>
      <c r="F37" s="775" t="e">
        <f t="shared" si="0"/>
        <v>#DIV/0!</v>
      </c>
    </row>
    <row r="38" spans="1:6" s="398" customFormat="1" ht="20.25" customHeight="1">
      <c r="A38" s="738" t="s">
        <v>209</v>
      </c>
      <c r="B38" s="677" t="s">
        <v>874</v>
      </c>
      <c r="C38" s="910"/>
      <c r="D38" s="910"/>
      <c r="E38" s="910"/>
      <c r="F38" s="741" t="e">
        <f t="shared" si="0"/>
        <v>#DIV/0!</v>
      </c>
    </row>
    <row r="39" spans="1:6" s="398" customFormat="1" ht="20.25" customHeight="1">
      <c r="A39" s="738" t="s">
        <v>211</v>
      </c>
      <c r="B39" s="911" t="s">
        <v>1139</v>
      </c>
      <c r="C39" s="910"/>
      <c r="D39" s="910"/>
      <c r="E39" s="910"/>
      <c r="F39" s="741" t="e">
        <f t="shared" si="0"/>
        <v>#DIV/0!</v>
      </c>
    </row>
    <row r="40" spans="1:6" s="398" customFormat="1" ht="20.25" customHeight="1">
      <c r="A40" s="738" t="s">
        <v>213</v>
      </c>
      <c r="B40" s="912" t="s">
        <v>876</v>
      </c>
      <c r="C40" s="910"/>
      <c r="D40" s="910"/>
      <c r="E40" s="910"/>
      <c r="F40" s="741" t="e">
        <f t="shared" si="0"/>
        <v>#DIV/0!</v>
      </c>
    </row>
    <row r="41" spans="1:6" s="398" customFormat="1" ht="20.25" customHeight="1">
      <c r="A41" s="738" t="s">
        <v>293</v>
      </c>
      <c r="B41" s="912" t="s">
        <v>877</v>
      </c>
      <c r="C41" s="910"/>
      <c r="D41" s="910"/>
      <c r="E41" s="910"/>
      <c r="F41" s="741" t="e">
        <f t="shared" si="0"/>
        <v>#DIV/0!</v>
      </c>
    </row>
    <row r="42" spans="1:6" s="398" customFormat="1" ht="20.25" customHeight="1">
      <c r="A42" s="738" t="s">
        <v>305</v>
      </c>
      <c r="B42" s="911" t="s">
        <v>878</v>
      </c>
      <c r="C42" s="906">
        <f>C43+C44</f>
        <v>0</v>
      </c>
      <c r="D42" s="906">
        <f>D43+D44</f>
        <v>0</v>
      </c>
      <c r="E42" s="906">
        <f>E43+E44</f>
        <v>0</v>
      </c>
      <c r="F42" s="906" t="e">
        <f t="shared" si="0"/>
        <v>#DIV/0!</v>
      </c>
    </row>
    <row r="43" spans="1:6" ht="18.95" customHeight="1">
      <c r="A43" s="766" t="s">
        <v>83</v>
      </c>
      <c r="B43" s="805" t="s">
        <v>879</v>
      </c>
      <c r="C43" s="774"/>
      <c r="D43" s="774"/>
      <c r="E43" s="774"/>
      <c r="F43" s="775" t="e">
        <f t="shared" si="0"/>
        <v>#DIV/0!</v>
      </c>
    </row>
    <row r="44" spans="1:6" ht="18.95" customHeight="1">
      <c r="A44" s="766" t="s">
        <v>98</v>
      </c>
      <c r="B44" s="805" t="s">
        <v>873</v>
      </c>
      <c r="C44" s="774"/>
      <c r="D44" s="774"/>
      <c r="E44" s="774"/>
      <c r="F44" s="775" t="e">
        <f t="shared" si="0"/>
        <v>#DIV/0!</v>
      </c>
    </row>
    <row r="45" spans="1:6" ht="20.25" customHeight="1">
      <c r="A45" s="738" t="s">
        <v>886</v>
      </c>
      <c r="B45" s="911" t="s">
        <v>887</v>
      </c>
      <c r="C45" s="913">
        <f>SUM(C46:C51)</f>
        <v>0</v>
      </c>
      <c r="D45" s="913">
        <f>SUM(D46:D51)</f>
        <v>0</v>
      </c>
      <c r="E45" s="913">
        <f>SUM(E46:E51)</f>
        <v>0</v>
      </c>
      <c r="F45" s="906" t="e">
        <f t="shared" si="0"/>
        <v>#DIV/0!</v>
      </c>
    </row>
    <row r="46" spans="1:6" ht="18.95" customHeight="1">
      <c r="A46" s="914" t="s">
        <v>83</v>
      </c>
      <c r="B46" s="915" t="s">
        <v>1140</v>
      </c>
      <c r="C46" s="803"/>
      <c r="D46" s="803"/>
      <c r="E46" s="803"/>
      <c r="F46" s="804" t="e">
        <f t="shared" si="0"/>
        <v>#DIV/0!</v>
      </c>
    </row>
    <row r="47" spans="1:6" ht="18.95" customHeight="1">
      <c r="A47" s="914" t="s">
        <v>98</v>
      </c>
      <c r="B47" s="915" t="s">
        <v>1141</v>
      </c>
      <c r="C47" s="803"/>
      <c r="D47" s="803"/>
      <c r="E47" s="803"/>
      <c r="F47" s="804" t="e">
        <f t="shared" si="0"/>
        <v>#DIV/0!</v>
      </c>
    </row>
    <row r="48" spans="1:6" ht="18.95" customHeight="1">
      <c r="A48" s="914" t="s">
        <v>164</v>
      </c>
      <c r="B48" s="915" t="s">
        <v>1142</v>
      </c>
      <c r="C48" s="803"/>
      <c r="D48" s="803"/>
      <c r="E48" s="803"/>
      <c r="F48" s="804" t="e">
        <f t="shared" si="0"/>
        <v>#DIV/0!</v>
      </c>
    </row>
    <row r="49" spans="1:6" ht="18.95" customHeight="1">
      <c r="A49" s="914" t="s">
        <v>172</v>
      </c>
      <c r="B49" s="915" t="s">
        <v>1143</v>
      </c>
      <c r="C49" s="803"/>
      <c r="D49" s="803"/>
      <c r="E49" s="803"/>
      <c r="F49" s="804" t="e">
        <f t="shared" si="0"/>
        <v>#DIV/0!</v>
      </c>
    </row>
    <row r="50" spans="1:6" ht="18.95" customHeight="1">
      <c r="A50" s="914" t="s">
        <v>7</v>
      </c>
      <c r="B50" s="805" t="s">
        <v>1144</v>
      </c>
      <c r="C50" s="803"/>
      <c r="D50" s="803"/>
      <c r="E50" s="803"/>
      <c r="F50" s="804" t="e">
        <f t="shared" si="0"/>
        <v>#DIV/0!</v>
      </c>
    </row>
    <row r="51" spans="1:6" ht="18.95" customHeight="1">
      <c r="A51" s="914" t="s">
        <v>206</v>
      </c>
      <c r="B51" s="805" t="s">
        <v>1145</v>
      </c>
      <c r="C51" s="803"/>
      <c r="D51" s="803"/>
      <c r="E51" s="803"/>
      <c r="F51" s="804" t="e">
        <f t="shared" si="0"/>
        <v>#DIV/0!</v>
      </c>
    </row>
    <row r="52" spans="1:6">
      <c r="A52" s="1431"/>
      <c r="B52" s="1429"/>
      <c r="C52" s="1429"/>
      <c r="D52" s="1429"/>
      <c r="E52" s="1429"/>
      <c r="F52" s="1432"/>
    </row>
    <row r="53" spans="1:6" ht="21" customHeight="1">
      <c r="A53" s="916"/>
      <c r="B53" s="864" t="s">
        <v>891</v>
      </c>
      <c r="C53" s="906">
        <f>C59+C106+C109+C113+C105</f>
        <v>0</v>
      </c>
      <c r="D53" s="906">
        <f>D59+D106+D109+D113+D105</f>
        <v>0</v>
      </c>
      <c r="E53" s="906">
        <f>E59+E106+E109+E113+E105</f>
        <v>0</v>
      </c>
      <c r="F53" s="741" t="e">
        <f>E53/D53%</f>
        <v>#DIV/0!</v>
      </c>
    </row>
    <row r="54" spans="1:6" ht="20.25" customHeight="1">
      <c r="A54" s="738" t="s">
        <v>892</v>
      </c>
      <c r="B54" s="1388" t="s">
        <v>893</v>
      </c>
      <c r="C54" s="1388"/>
      <c r="D54" s="1388"/>
      <c r="E54" s="1388"/>
      <c r="F54" s="1388"/>
    </row>
    <row r="55" spans="1:6" ht="20.25" customHeight="1">
      <c r="A55" s="801" t="s">
        <v>894</v>
      </c>
      <c r="B55" s="757" t="s">
        <v>1146</v>
      </c>
      <c r="C55" s="773">
        <f>C56+C57+C58</f>
        <v>0</v>
      </c>
      <c r="D55" s="773">
        <f>D56+D57+D58</f>
        <v>0</v>
      </c>
      <c r="E55" s="773">
        <f>E56+E57+E58</f>
        <v>0</v>
      </c>
      <c r="F55" s="773" t="e">
        <f t="shared" ref="F55:F113" si="1">E55/D55%</f>
        <v>#DIV/0!</v>
      </c>
    </row>
    <row r="56" spans="1:6" ht="18.95" customHeight="1">
      <c r="A56" s="799" t="s">
        <v>83</v>
      </c>
      <c r="B56" s="917" t="s">
        <v>1147</v>
      </c>
      <c r="C56" s="803"/>
      <c r="D56" s="803"/>
      <c r="E56" s="803"/>
      <c r="F56" s="804" t="e">
        <f t="shared" si="1"/>
        <v>#DIV/0!</v>
      </c>
    </row>
    <row r="57" spans="1:6" ht="18.95" customHeight="1">
      <c r="A57" s="799" t="s">
        <v>98</v>
      </c>
      <c r="B57" s="917" t="s">
        <v>1148</v>
      </c>
      <c r="C57" s="803"/>
      <c r="D57" s="803"/>
      <c r="E57" s="803"/>
      <c r="F57" s="804" t="e">
        <f t="shared" si="1"/>
        <v>#DIV/0!</v>
      </c>
    </row>
    <row r="58" spans="1:6" ht="18.95" customHeight="1">
      <c r="A58" s="799" t="s">
        <v>164</v>
      </c>
      <c r="B58" s="917" t="s">
        <v>1149</v>
      </c>
      <c r="C58" s="803"/>
      <c r="D58" s="803"/>
      <c r="E58" s="803"/>
      <c r="F58" s="804" t="e">
        <f t="shared" si="1"/>
        <v>#DIV/0!</v>
      </c>
    </row>
    <row r="59" spans="1:6" ht="20.25" customHeight="1">
      <c r="A59" s="916" t="s">
        <v>899</v>
      </c>
      <c r="B59" s="918" t="s">
        <v>900</v>
      </c>
      <c r="C59" s="906">
        <f>C60++C63+C64+C79+C70+C71+C83+C87+C90+C93+C101</f>
        <v>0</v>
      </c>
      <c r="D59" s="906">
        <f>D60++D63+D64+D79+D70+D71+D83+D87+D90+D93+D101</f>
        <v>0</v>
      </c>
      <c r="E59" s="906">
        <f>E60++E63+E64+E79+E70+E71+E83+E87+E90+E93+E101</f>
        <v>0</v>
      </c>
      <c r="F59" s="906" t="e">
        <f t="shared" si="1"/>
        <v>#DIV/0!</v>
      </c>
    </row>
    <row r="60" spans="1:6" ht="18.95" customHeight="1">
      <c r="A60" s="385" t="s">
        <v>83</v>
      </c>
      <c r="B60" s="919" t="s">
        <v>1150</v>
      </c>
      <c r="C60" s="764">
        <f>C61+C62</f>
        <v>0</v>
      </c>
      <c r="D60" s="764">
        <f>D61+D62</f>
        <v>0</v>
      </c>
      <c r="E60" s="764">
        <f>E61+E62</f>
        <v>0</v>
      </c>
      <c r="F60" s="764" t="e">
        <f t="shared" si="1"/>
        <v>#DIV/0!</v>
      </c>
    </row>
    <row r="61" spans="1:6" ht="17.100000000000001" customHeight="1">
      <c r="A61" s="746" t="s">
        <v>837</v>
      </c>
      <c r="B61" s="920" t="s">
        <v>901</v>
      </c>
      <c r="C61" s="803"/>
      <c r="D61" s="803"/>
      <c r="E61" s="803"/>
      <c r="F61" s="804" t="e">
        <f t="shared" si="1"/>
        <v>#DIV/0!</v>
      </c>
    </row>
    <row r="62" spans="1:6" ht="17.100000000000001" customHeight="1">
      <c r="A62" s="746" t="s">
        <v>845</v>
      </c>
      <c r="B62" s="920" t="s">
        <v>906</v>
      </c>
      <c r="C62" s="803"/>
      <c r="D62" s="803"/>
      <c r="E62" s="803"/>
      <c r="F62" s="804" t="e">
        <f t="shared" si="1"/>
        <v>#DIV/0!</v>
      </c>
    </row>
    <row r="63" spans="1:6" ht="18.95" customHeight="1">
      <c r="A63" s="385" t="s">
        <v>98</v>
      </c>
      <c r="B63" s="921" t="s">
        <v>1151</v>
      </c>
      <c r="C63" s="772"/>
      <c r="D63" s="772"/>
      <c r="E63" s="772"/>
      <c r="F63" s="764" t="e">
        <f t="shared" si="1"/>
        <v>#DIV/0!</v>
      </c>
    </row>
    <row r="64" spans="1:6" ht="18.95" customHeight="1">
      <c r="A64" s="385" t="s">
        <v>164</v>
      </c>
      <c r="B64" s="919" t="s">
        <v>907</v>
      </c>
      <c r="C64" s="764">
        <f>C65+C66+C67+C68+C69</f>
        <v>0</v>
      </c>
      <c r="D64" s="764">
        <f>D65+D66+D67+D68+D69</f>
        <v>0</v>
      </c>
      <c r="E64" s="764">
        <f>E65+E66+E67+E68+E69</f>
        <v>0</v>
      </c>
      <c r="F64" s="764" t="e">
        <f t="shared" si="1"/>
        <v>#DIV/0!</v>
      </c>
    </row>
    <row r="65" spans="1:6" ht="17.100000000000001" customHeight="1">
      <c r="A65" s="746" t="s">
        <v>861</v>
      </c>
      <c r="B65" s="920" t="s">
        <v>1152</v>
      </c>
      <c r="C65" s="803"/>
      <c r="D65" s="803"/>
      <c r="E65" s="803"/>
      <c r="F65" s="804" t="e">
        <f t="shared" si="1"/>
        <v>#DIV/0!</v>
      </c>
    </row>
    <row r="66" spans="1:6" ht="17.100000000000001" customHeight="1">
      <c r="A66" s="746" t="s">
        <v>863</v>
      </c>
      <c r="B66" s="920" t="s">
        <v>1153</v>
      </c>
      <c r="C66" s="803"/>
      <c r="D66" s="803"/>
      <c r="E66" s="803"/>
      <c r="F66" s="804" t="e">
        <f t="shared" si="1"/>
        <v>#DIV/0!</v>
      </c>
    </row>
    <row r="67" spans="1:6" ht="17.100000000000001" customHeight="1">
      <c r="A67" s="746" t="s">
        <v>865</v>
      </c>
      <c r="B67" s="920" t="s">
        <v>1154</v>
      </c>
      <c r="C67" s="803"/>
      <c r="D67" s="803"/>
      <c r="E67" s="803"/>
      <c r="F67" s="804" t="e">
        <f t="shared" si="1"/>
        <v>#DIV/0!</v>
      </c>
    </row>
    <row r="68" spans="1:6" ht="17.100000000000001" customHeight="1">
      <c r="A68" s="746" t="s">
        <v>867</v>
      </c>
      <c r="B68" s="920" t="s">
        <v>1155</v>
      </c>
      <c r="C68" s="803"/>
      <c r="D68" s="803"/>
      <c r="E68" s="803"/>
      <c r="F68" s="804" t="e">
        <f t="shared" si="1"/>
        <v>#DIV/0!</v>
      </c>
    </row>
    <row r="69" spans="1:6" ht="17.100000000000001" customHeight="1">
      <c r="A69" s="746" t="s">
        <v>926</v>
      </c>
      <c r="B69" s="920" t="s">
        <v>1156</v>
      </c>
      <c r="C69" s="803"/>
      <c r="D69" s="803"/>
      <c r="E69" s="803"/>
      <c r="F69" s="804" t="e">
        <f t="shared" si="1"/>
        <v>#DIV/0!</v>
      </c>
    </row>
    <row r="70" spans="1:6" ht="18.95" customHeight="1">
      <c r="A70" s="385" t="s">
        <v>172</v>
      </c>
      <c r="B70" s="919" t="s">
        <v>927</v>
      </c>
      <c r="C70" s="772"/>
      <c r="D70" s="772"/>
      <c r="E70" s="772"/>
      <c r="F70" s="764" t="e">
        <f t="shared" si="1"/>
        <v>#DIV/0!</v>
      </c>
    </row>
    <row r="71" spans="1:6" ht="18.95" customHeight="1">
      <c r="A71" s="385" t="s">
        <v>7</v>
      </c>
      <c r="B71" s="919" t="s">
        <v>1157</v>
      </c>
      <c r="C71" s="764">
        <f>C72+C73+C74+C75+C76+C78+C77</f>
        <v>0</v>
      </c>
      <c r="D71" s="764">
        <f>D72+D73+D74+D75+D76+D78+D77</f>
        <v>0</v>
      </c>
      <c r="E71" s="764">
        <f>E72+E73+E74+E75+E76+E78+E77</f>
        <v>0</v>
      </c>
      <c r="F71" s="764" t="e">
        <f t="shared" si="1"/>
        <v>#DIV/0!</v>
      </c>
    </row>
    <row r="72" spans="1:6" ht="17.100000000000001" customHeight="1">
      <c r="A72" s="746" t="s">
        <v>930</v>
      </c>
      <c r="B72" s="920" t="s">
        <v>931</v>
      </c>
      <c r="C72" s="803"/>
      <c r="D72" s="803"/>
      <c r="E72" s="803"/>
      <c r="F72" s="804" t="e">
        <f t="shared" si="1"/>
        <v>#DIV/0!</v>
      </c>
    </row>
    <row r="73" spans="1:6" ht="17.100000000000001" customHeight="1">
      <c r="A73" s="746" t="s">
        <v>932</v>
      </c>
      <c r="B73" s="920" t="s">
        <v>1158</v>
      </c>
      <c r="C73" s="803"/>
      <c r="D73" s="803"/>
      <c r="E73" s="803"/>
      <c r="F73" s="804" t="e">
        <f t="shared" si="1"/>
        <v>#DIV/0!</v>
      </c>
    </row>
    <row r="74" spans="1:6" ht="17.100000000000001" customHeight="1">
      <c r="A74" s="746" t="s">
        <v>934</v>
      </c>
      <c r="B74" s="920" t="s">
        <v>1159</v>
      </c>
      <c r="C74" s="803"/>
      <c r="D74" s="803"/>
      <c r="E74" s="803"/>
      <c r="F74" s="804" t="e">
        <f t="shared" si="1"/>
        <v>#DIV/0!</v>
      </c>
    </row>
    <row r="75" spans="1:6" ht="17.100000000000001" customHeight="1">
      <c r="A75" s="746" t="s">
        <v>936</v>
      </c>
      <c r="B75" s="920" t="s">
        <v>1160</v>
      </c>
      <c r="C75" s="803"/>
      <c r="D75" s="803"/>
      <c r="E75" s="803"/>
      <c r="F75" s="804" t="e">
        <f t="shared" si="1"/>
        <v>#DIV/0!</v>
      </c>
    </row>
    <row r="76" spans="1:6" ht="17.100000000000001" customHeight="1">
      <c r="A76" s="746" t="s">
        <v>938</v>
      </c>
      <c r="B76" s="917" t="s">
        <v>1161</v>
      </c>
      <c r="C76" s="803"/>
      <c r="D76" s="803"/>
      <c r="E76" s="803"/>
      <c r="F76" s="804" t="e">
        <f t="shared" si="1"/>
        <v>#DIV/0!</v>
      </c>
    </row>
    <row r="77" spans="1:6" ht="17.100000000000001" customHeight="1">
      <c r="A77" s="746" t="s">
        <v>940</v>
      </c>
      <c r="B77" s="920" t="s">
        <v>945</v>
      </c>
      <c r="C77" s="803"/>
      <c r="D77" s="803"/>
      <c r="E77" s="803"/>
      <c r="F77" s="804" t="e">
        <f t="shared" si="1"/>
        <v>#DIV/0!</v>
      </c>
    </row>
    <row r="78" spans="1:6" ht="17.100000000000001" customHeight="1">
      <c r="A78" s="746" t="s">
        <v>942</v>
      </c>
      <c r="B78" s="920" t="s">
        <v>1162</v>
      </c>
      <c r="C78" s="803"/>
      <c r="D78" s="803"/>
      <c r="E78" s="803"/>
      <c r="F78" s="804" t="e">
        <f t="shared" si="1"/>
        <v>#DIV/0!</v>
      </c>
    </row>
    <row r="79" spans="1:6" s="169" customFormat="1" ht="27.75" customHeight="1">
      <c r="A79" s="385" t="s">
        <v>206</v>
      </c>
      <c r="B79" s="386" t="s">
        <v>946</v>
      </c>
      <c r="C79" s="752">
        <f>SUM(C80:C82)</f>
        <v>0</v>
      </c>
      <c r="D79" s="752">
        <f>SUM(D80:D82)</f>
        <v>0</v>
      </c>
      <c r="E79" s="752">
        <f>SUM(E80:E82)</f>
        <v>0</v>
      </c>
      <c r="F79" s="752" t="e">
        <f>E79/D79*100</f>
        <v>#DIV/0!</v>
      </c>
    </row>
    <row r="80" spans="1:6" s="178" customFormat="1" ht="17.100000000000001" customHeight="1">
      <c r="A80" s="732" t="s">
        <v>947</v>
      </c>
      <c r="B80" s="798" t="s">
        <v>287</v>
      </c>
      <c r="C80" s="779"/>
      <c r="D80" s="779"/>
      <c r="E80" s="779"/>
      <c r="F80" s="749" t="e">
        <f>E80/D80*100</f>
        <v>#DIV/0!</v>
      </c>
    </row>
    <row r="81" spans="1:6" s="178" customFormat="1" ht="17.100000000000001" customHeight="1">
      <c r="A81" s="732" t="s">
        <v>948</v>
      </c>
      <c r="B81" s="798" t="s">
        <v>949</v>
      </c>
      <c r="C81" s="779"/>
      <c r="D81" s="779"/>
      <c r="E81" s="779"/>
      <c r="F81" s="749" t="e">
        <f>E81/D81*100</f>
        <v>#DIV/0!</v>
      </c>
    </row>
    <row r="82" spans="1:6" s="178" customFormat="1" ht="17.100000000000001" customHeight="1">
      <c r="A82" s="732" t="s">
        <v>950</v>
      </c>
      <c r="B82" s="798" t="s">
        <v>274</v>
      </c>
      <c r="C82" s="779"/>
      <c r="D82" s="779"/>
      <c r="E82" s="779"/>
      <c r="F82" s="749" t="e">
        <f>E82/D82*100</f>
        <v>#DIV/0!</v>
      </c>
    </row>
    <row r="83" spans="1:6" s="178" customFormat="1" ht="18.95" customHeight="1">
      <c r="A83" s="385" t="s">
        <v>208</v>
      </c>
      <c r="B83" s="922" t="s">
        <v>951</v>
      </c>
      <c r="C83" s="764">
        <f>C84+C85+C86</f>
        <v>0</v>
      </c>
      <c r="D83" s="764">
        <f>D84+D85+D86</f>
        <v>0</v>
      </c>
      <c r="E83" s="764">
        <f>E84+E85+E86</f>
        <v>0</v>
      </c>
      <c r="F83" s="764" t="e">
        <f t="shared" si="1"/>
        <v>#DIV/0!</v>
      </c>
    </row>
    <row r="84" spans="1:6" ht="17.100000000000001" customHeight="1">
      <c r="A84" s="746" t="s">
        <v>953</v>
      </c>
      <c r="B84" s="917" t="s">
        <v>954</v>
      </c>
      <c r="C84" s="803"/>
      <c r="D84" s="803"/>
      <c r="E84" s="803"/>
      <c r="F84" s="804" t="e">
        <f t="shared" si="1"/>
        <v>#DIV/0!</v>
      </c>
    </row>
    <row r="85" spans="1:6" ht="17.100000000000001" customHeight="1">
      <c r="A85" s="746" t="s">
        <v>955</v>
      </c>
      <c r="B85" s="920" t="s">
        <v>956</v>
      </c>
      <c r="C85" s="803"/>
      <c r="D85" s="803"/>
      <c r="E85" s="803"/>
      <c r="F85" s="804" t="e">
        <f t="shared" si="1"/>
        <v>#DIV/0!</v>
      </c>
    </row>
    <row r="86" spans="1:6" ht="17.100000000000001" customHeight="1">
      <c r="A86" s="746" t="s">
        <v>957</v>
      </c>
      <c r="B86" s="917" t="s">
        <v>958</v>
      </c>
      <c r="C86" s="803"/>
      <c r="D86" s="803"/>
      <c r="E86" s="803"/>
      <c r="F86" s="804" t="e">
        <f t="shared" si="1"/>
        <v>#DIV/0!</v>
      </c>
    </row>
    <row r="87" spans="1:6" s="209" customFormat="1" ht="18.95" customHeight="1">
      <c r="A87" s="385" t="s">
        <v>239</v>
      </c>
      <c r="B87" s="389" t="s">
        <v>959</v>
      </c>
      <c r="C87" s="752">
        <f>SUM(C88:C89)</f>
        <v>0</v>
      </c>
      <c r="D87" s="752">
        <f>SUM(D88:D89)</f>
        <v>0</v>
      </c>
      <c r="E87" s="752">
        <f>SUM(E88:E89)</f>
        <v>0</v>
      </c>
      <c r="F87" s="752" t="e">
        <f>E87/D87*100</f>
        <v>#DIV/0!</v>
      </c>
    </row>
    <row r="88" spans="1:6" s="178" customFormat="1" ht="17.100000000000001" customHeight="1">
      <c r="A88" s="746" t="s">
        <v>960</v>
      </c>
      <c r="B88" s="796" t="s">
        <v>961</v>
      </c>
      <c r="C88" s="779"/>
      <c r="D88" s="779"/>
      <c r="E88" s="779"/>
      <c r="F88" s="749" t="e">
        <f>E88/D88*100</f>
        <v>#DIV/0!</v>
      </c>
    </row>
    <row r="89" spans="1:6" s="178" customFormat="1" ht="17.100000000000001" customHeight="1">
      <c r="A89" s="746" t="s">
        <v>962</v>
      </c>
      <c r="B89" s="796" t="s">
        <v>963</v>
      </c>
      <c r="C89" s="779"/>
      <c r="D89" s="779"/>
      <c r="E89" s="779"/>
      <c r="F89" s="749" t="e">
        <f>E89/D89*100</f>
        <v>#DIV/0!</v>
      </c>
    </row>
    <row r="90" spans="1:6" s="178" customFormat="1" ht="18.95" customHeight="1">
      <c r="A90" s="385" t="s">
        <v>240</v>
      </c>
      <c r="B90" s="922" t="s">
        <v>964</v>
      </c>
      <c r="C90" s="764">
        <f>C91+C92</f>
        <v>0</v>
      </c>
      <c r="D90" s="764">
        <f>D91+D92</f>
        <v>0</v>
      </c>
      <c r="E90" s="764">
        <f>E91+E92</f>
        <v>0</v>
      </c>
      <c r="F90" s="764" t="e">
        <f t="shared" si="1"/>
        <v>#DIV/0!</v>
      </c>
    </row>
    <row r="91" spans="1:6" ht="17.100000000000001" customHeight="1">
      <c r="A91" s="746" t="s">
        <v>966</v>
      </c>
      <c r="B91" s="917" t="s">
        <v>967</v>
      </c>
      <c r="C91" s="803"/>
      <c r="D91" s="803"/>
      <c r="E91" s="803"/>
      <c r="F91" s="804" t="e">
        <f t="shared" si="1"/>
        <v>#DIV/0!</v>
      </c>
    </row>
    <row r="92" spans="1:6" ht="17.100000000000001" customHeight="1">
      <c r="A92" s="746" t="s">
        <v>968</v>
      </c>
      <c r="B92" s="917" t="s">
        <v>905</v>
      </c>
      <c r="C92" s="803"/>
      <c r="D92" s="803"/>
      <c r="E92" s="803"/>
      <c r="F92" s="804" t="e">
        <f t="shared" si="1"/>
        <v>#DIV/0!</v>
      </c>
    </row>
    <row r="93" spans="1:6" s="178" customFormat="1" ht="18.95" customHeight="1">
      <c r="A93" s="385" t="s">
        <v>241</v>
      </c>
      <c r="B93" s="922" t="s">
        <v>969</v>
      </c>
      <c r="C93" s="782">
        <f>SUM(C94:C100)</f>
        <v>0</v>
      </c>
      <c r="D93" s="782">
        <f>SUM(D94:D100)</f>
        <v>0</v>
      </c>
      <c r="E93" s="782">
        <f>SUM(E94:E100)</f>
        <v>0</v>
      </c>
      <c r="F93" s="764" t="e">
        <f t="shared" si="1"/>
        <v>#DIV/0!</v>
      </c>
    </row>
    <row r="94" spans="1:6" ht="17.100000000000001" customHeight="1">
      <c r="A94" s="746" t="s">
        <v>970</v>
      </c>
      <c r="B94" s="920" t="s">
        <v>1163</v>
      </c>
      <c r="C94" s="784"/>
      <c r="D94" s="784"/>
      <c r="E94" s="784"/>
      <c r="F94" s="785" t="e">
        <f t="shared" si="1"/>
        <v>#DIV/0!</v>
      </c>
    </row>
    <row r="95" spans="1:6" ht="17.100000000000001" customHeight="1">
      <c r="A95" s="746" t="s">
        <v>972</v>
      </c>
      <c r="B95" s="923" t="s">
        <v>1140</v>
      </c>
      <c r="C95" s="784"/>
      <c r="D95" s="784"/>
      <c r="E95" s="784"/>
      <c r="F95" s="785" t="e">
        <f t="shared" si="1"/>
        <v>#DIV/0!</v>
      </c>
    </row>
    <row r="96" spans="1:6" ht="17.100000000000001" customHeight="1">
      <c r="A96" s="746" t="s">
        <v>973</v>
      </c>
      <c r="B96" s="923" t="s">
        <v>1141</v>
      </c>
      <c r="C96" s="784"/>
      <c r="D96" s="784"/>
      <c r="E96" s="784"/>
      <c r="F96" s="785" t="e">
        <f t="shared" si="1"/>
        <v>#DIV/0!</v>
      </c>
    </row>
    <row r="97" spans="1:6" ht="17.100000000000001" customHeight="1">
      <c r="A97" s="746" t="s">
        <v>974</v>
      </c>
      <c r="B97" s="923" t="s">
        <v>1164</v>
      </c>
      <c r="C97" s="784"/>
      <c r="D97" s="784"/>
      <c r="E97" s="784"/>
      <c r="F97" s="785" t="e">
        <f t="shared" si="1"/>
        <v>#DIV/0!</v>
      </c>
    </row>
    <row r="98" spans="1:6" ht="17.100000000000001" customHeight="1">
      <c r="A98" s="746" t="s">
        <v>1165</v>
      </c>
      <c r="B98" s="923" t="s">
        <v>1166</v>
      </c>
      <c r="C98" s="784"/>
      <c r="D98" s="784"/>
      <c r="E98" s="784"/>
      <c r="F98" s="785" t="e">
        <f t="shared" si="1"/>
        <v>#DIV/0!</v>
      </c>
    </row>
    <row r="99" spans="1:6" ht="17.100000000000001" customHeight="1">
      <c r="A99" s="746" t="s">
        <v>1167</v>
      </c>
      <c r="B99" s="923" t="s">
        <v>1168</v>
      </c>
      <c r="C99" s="784"/>
      <c r="D99" s="784"/>
      <c r="E99" s="784"/>
      <c r="F99" s="785" t="e">
        <f t="shared" si="1"/>
        <v>#DIV/0!</v>
      </c>
    </row>
    <row r="100" spans="1:6" ht="17.100000000000001" customHeight="1">
      <c r="A100" s="746" t="s">
        <v>1169</v>
      </c>
      <c r="B100" s="923" t="s">
        <v>1170</v>
      </c>
      <c r="C100" s="784"/>
      <c r="D100" s="784"/>
      <c r="E100" s="784"/>
      <c r="F100" s="785" t="e">
        <f t="shared" si="1"/>
        <v>#DIV/0!</v>
      </c>
    </row>
    <row r="101" spans="1:6" s="178" customFormat="1" ht="18.95" customHeight="1">
      <c r="A101" s="385" t="s">
        <v>242</v>
      </c>
      <c r="B101" s="922" t="s">
        <v>976</v>
      </c>
      <c r="C101" s="764">
        <f>C102+C103+C104</f>
        <v>0</v>
      </c>
      <c r="D101" s="764">
        <f>D102+D103+D104</f>
        <v>0</v>
      </c>
      <c r="E101" s="764">
        <f>E102+E103+E104</f>
        <v>0</v>
      </c>
      <c r="F101" s="764" t="e">
        <f t="shared" si="1"/>
        <v>#DIV/0!</v>
      </c>
    </row>
    <row r="102" spans="1:6" ht="17.100000000000001" customHeight="1">
      <c r="A102" s="746" t="s">
        <v>977</v>
      </c>
      <c r="B102" s="920" t="s">
        <v>980</v>
      </c>
      <c r="C102" s="803"/>
      <c r="D102" s="803"/>
      <c r="E102" s="803"/>
      <c r="F102" s="804" t="e">
        <f t="shared" si="1"/>
        <v>#DIV/0!</v>
      </c>
    </row>
    <row r="103" spans="1:6" ht="17.100000000000001" customHeight="1">
      <c r="A103" s="746" t="s">
        <v>979</v>
      </c>
      <c r="B103" s="920" t="s">
        <v>978</v>
      </c>
      <c r="C103" s="803"/>
      <c r="D103" s="803"/>
      <c r="E103" s="803"/>
      <c r="F103" s="804" t="e">
        <f t="shared" si="1"/>
        <v>#DIV/0!</v>
      </c>
    </row>
    <row r="104" spans="1:6" ht="17.100000000000001" customHeight="1">
      <c r="A104" s="746" t="s">
        <v>981</v>
      </c>
      <c r="B104" s="920" t="s">
        <v>905</v>
      </c>
      <c r="C104" s="803"/>
      <c r="D104" s="803"/>
      <c r="E104" s="803"/>
      <c r="F104" s="804" t="e">
        <f t="shared" si="1"/>
        <v>#DIV/0!</v>
      </c>
    </row>
    <row r="105" spans="1:6" ht="20.25" customHeight="1">
      <c r="A105" s="738" t="s">
        <v>982</v>
      </c>
      <c r="B105" s="924" t="s">
        <v>983</v>
      </c>
      <c r="C105" s="925"/>
      <c r="D105" s="925"/>
      <c r="E105" s="925"/>
      <c r="F105" s="906" t="e">
        <f t="shared" si="1"/>
        <v>#DIV/0!</v>
      </c>
    </row>
    <row r="106" spans="1:6" ht="20.25" customHeight="1">
      <c r="A106" s="916" t="s">
        <v>984</v>
      </c>
      <c r="B106" s="918" t="s">
        <v>985</v>
      </c>
      <c r="C106" s="906">
        <f>C107+C108</f>
        <v>0</v>
      </c>
      <c r="D106" s="906">
        <f>D107+D108</f>
        <v>0</v>
      </c>
      <c r="E106" s="906">
        <f>E107+E108</f>
        <v>0</v>
      </c>
      <c r="F106" s="906" t="e">
        <f t="shared" si="1"/>
        <v>#DIV/0!</v>
      </c>
    </row>
    <row r="107" spans="1:6" ht="18.95" customHeight="1">
      <c r="A107" s="799" t="s">
        <v>83</v>
      </c>
      <c r="B107" s="797" t="s">
        <v>986</v>
      </c>
      <c r="C107" s="803"/>
      <c r="D107" s="803"/>
      <c r="E107" s="803"/>
      <c r="F107" s="804" t="e">
        <f t="shared" si="1"/>
        <v>#DIV/0!</v>
      </c>
    </row>
    <row r="108" spans="1:6" ht="18.95" customHeight="1">
      <c r="A108" s="799" t="s">
        <v>98</v>
      </c>
      <c r="B108" s="917" t="s">
        <v>905</v>
      </c>
      <c r="C108" s="803"/>
      <c r="D108" s="803"/>
      <c r="E108" s="803"/>
      <c r="F108" s="804" t="e">
        <f t="shared" si="1"/>
        <v>#DIV/0!</v>
      </c>
    </row>
    <row r="109" spans="1:6" ht="20.25" customHeight="1">
      <c r="A109" s="916" t="s">
        <v>987</v>
      </c>
      <c r="B109" s="918" t="s">
        <v>988</v>
      </c>
      <c r="C109" s="906">
        <f>C110+C112+C111</f>
        <v>0</v>
      </c>
      <c r="D109" s="906">
        <f>D110+D112+D111</f>
        <v>0</v>
      </c>
      <c r="E109" s="906">
        <f>E110+E112+E111</f>
        <v>0</v>
      </c>
      <c r="F109" s="906" t="e">
        <f t="shared" si="1"/>
        <v>#DIV/0!</v>
      </c>
    </row>
    <row r="110" spans="1:6" ht="18.95" customHeight="1">
      <c r="A110" s="799" t="s">
        <v>83</v>
      </c>
      <c r="B110" s="923" t="s">
        <v>989</v>
      </c>
      <c r="C110" s="803"/>
      <c r="D110" s="803"/>
      <c r="E110" s="803"/>
      <c r="F110" s="804" t="e">
        <f t="shared" si="1"/>
        <v>#DIV/0!</v>
      </c>
    </row>
    <row r="111" spans="1:6" ht="18.95" customHeight="1">
      <c r="A111" s="799" t="s">
        <v>98</v>
      </c>
      <c r="B111" s="920" t="s">
        <v>990</v>
      </c>
      <c r="C111" s="803"/>
      <c r="D111" s="803"/>
      <c r="E111" s="803"/>
      <c r="F111" s="804" t="e">
        <f t="shared" si="1"/>
        <v>#DIV/0!</v>
      </c>
    </row>
    <row r="112" spans="1:6" ht="18.95" customHeight="1">
      <c r="A112" s="799" t="s">
        <v>164</v>
      </c>
      <c r="B112" s="920" t="s">
        <v>976</v>
      </c>
      <c r="C112" s="803"/>
      <c r="D112" s="803"/>
      <c r="E112" s="803"/>
      <c r="F112" s="804" t="e">
        <f t="shared" si="1"/>
        <v>#DIV/0!</v>
      </c>
    </row>
    <row r="113" spans="1:6" ht="20.25" customHeight="1">
      <c r="A113" s="916" t="s">
        <v>991</v>
      </c>
      <c r="B113" s="924" t="s">
        <v>992</v>
      </c>
      <c r="C113" s="925"/>
      <c r="D113" s="925"/>
      <c r="E113" s="925"/>
      <c r="F113" s="906" t="e">
        <f t="shared" si="1"/>
        <v>#DIV/0!</v>
      </c>
    </row>
    <row r="114" spans="1:6" ht="7.5" customHeight="1">
      <c r="A114" s="1389"/>
      <c r="B114" s="1389"/>
      <c r="C114" s="1389"/>
      <c r="D114" s="1389"/>
      <c r="E114" s="1389"/>
      <c r="F114" s="1389"/>
    </row>
    <row r="115" spans="1:6" ht="20.25" customHeight="1">
      <c r="A115" s="916" t="s">
        <v>993</v>
      </c>
      <c r="B115" s="677" t="s">
        <v>994</v>
      </c>
      <c r="C115" s="926">
        <f>C16-C53</f>
        <v>0</v>
      </c>
      <c r="D115" s="926">
        <f>D16-D53</f>
        <v>0</v>
      </c>
      <c r="E115" s="926">
        <f>E16-E53</f>
        <v>0</v>
      </c>
      <c r="F115" s="740" t="e">
        <f>E115/D115%</f>
        <v>#DIV/0!</v>
      </c>
    </row>
    <row r="116" spans="1:6" ht="20.25" customHeight="1">
      <c r="A116" s="801" t="s">
        <v>995</v>
      </c>
      <c r="B116" s="677" t="s">
        <v>996</v>
      </c>
      <c r="C116" s="813"/>
      <c r="D116" s="813"/>
      <c r="E116" s="813"/>
      <c r="F116" s="740" t="e">
        <f>E116/D116%</f>
        <v>#DIV/0!</v>
      </c>
    </row>
    <row r="117" spans="1:6" ht="20.25" customHeight="1">
      <c r="A117" s="916" t="s">
        <v>997</v>
      </c>
      <c r="B117" s="677" t="s">
        <v>1171</v>
      </c>
      <c r="C117" s="926">
        <f>C115-C116</f>
        <v>0</v>
      </c>
      <c r="D117" s="926">
        <f>D115-D116</f>
        <v>0</v>
      </c>
      <c r="E117" s="926">
        <f>E115-E116</f>
        <v>0</v>
      </c>
      <c r="F117" s="740" t="e">
        <f>E117/D117%</f>
        <v>#DIV/0!</v>
      </c>
    </row>
    <row r="118" spans="1:6" ht="9" customHeight="1">
      <c r="A118" s="738"/>
      <c r="B118" s="677"/>
      <c r="C118" s="677"/>
      <c r="D118" s="677"/>
      <c r="E118" s="677"/>
      <c r="F118" s="677"/>
    </row>
    <row r="119" spans="1:6" s="398" customFormat="1" ht="20.25" customHeight="1">
      <c r="A119" s="916" t="s">
        <v>1003</v>
      </c>
      <c r="B119" s="911" t="s">
        <v>1004</v>
      </c>
      <c r="C119" s="927">
        <f>C120+C121+C123+C122</f>
        <v>0</v>
      </c>
      <c r="D119" s="927">
        <f>D120+D121+D123+D122</f>
        <v>0</v>
      </c>
      <c r="E119" s="927">
        <f>E120+E121+E123+E122</f>
        <v>0</v>
      </c>
      <c r="F119" s="927" t="e">
        <f>E119/D119%</f>
        <v>#DIV/0!</v>
      </c>
    </row>
    <row r="120" spans="1:6" ht="18" customHeight="1">
      <c r="A120" s="746" t="s">
        <v>83</v>
      </c>
      <c r="B120" s="778" t="s">
        <v>1005</v>
      </c>
      <c r="C120" s="779"/>
      <c r="D120" s="779"/>
      <c r="E120" s="779"/>
      <c r="F120" s="780" t="e">
        <f>E120/D120%</f>
        <v>#DIV/0!</v>
      </c>
    </row>
    <row r="121" spans="1:6" ht="18" customHeight="1">
      <c r="A121" s="746" t="s">
        <v>98</v>
      </c>
      <c r="B121" s="767" t="s">
        <v>1006</v>
      </c>
      <c r="C121" s="779"/>
      <c r="D121" s="779"/>
      <c r="E121" s="779"/>
      <c r="F121" s="780" t="e">
        <f>E121/D121%</f>
        <v>#DIV/0!</v>
      </c>
    </row>
    <row r="122" spans="1:6" ht="18" customHeight="1">
      <c r="A122" s="746" t="s">
        <v>164</v>
      </c>
      <c r="B122" s="767" t="s">
        <v>1007</v>
      </c>
      <c r="C122" s="779"/>
      <c r="D122" s="779"/>
      <c r="E122" s="779"/>
      <c r="F122" s="780" t="e">
        <f>E122/D122%</f>
        <v>#DIV/0!</v>
      </c>
    </row>
    <row r="123" spans="1:6" ht="18" customHeight="1">
      <c r="A123" s="746" t="s">
        <v>172</v>
      </c>
      <c r="B123" s="767" t="s">
        <v>1008</v>
      </c>
      <c r="C123" s="779"/>
      <c r="D123" s="779"/>
      <c r="E123" s="779"/>
      <c r="F123" s="780" t="e">
        <f>E123/D123%</f>
        <v>#DIV/0!</v>
      </c>
    </row>
    <row r="124" spans="1:6" ht="6" customHeight="1">
      <c r="A124" s="1390"/>
      <c r="B124" s="1390"/>
      <c r="C124" s="1390"/>
      <c r="D124" s="1390"/>
      <c r="E124" s="1390"/>
      <c r="F124" s="1390"/>
    </row>
    <row r="125" spans="1:6" s="398" customFormat="1" ht="20.25" customHeight="1">
      <c r="A125" s="928" t="s">
        <v>1010</v>
      </c>
      <c r="B125" s="911" t="s">
        <v>1172</v>
      </c>
      <c r="C125" s="927">
        <f>C126+C127+C129+C128+C130</f>
        <v>0</v>
      </c>
      <c r="D125" s="927">
        <f>D126+D127+D129+D128+D130</f>
        <v>0</v>
      </c>
      <c r="E125" s="927">
        <f>E126+E127+E129+E128+E130</f>
        <v>0</v>
      </c>
      <c r="F125" s="927" t="e">
        <f t="shared" ref="F125:F130" si="2">E125/D125%</f>
        <v>#DIV/0!</v>
      </c>
    </row>
    <row r="126" spans="1:6" ht="18" customHeight="1">
      <c r="A126" s="816" t="s">
        <v>83</v>
      </c>
      <c r="B126" s="778" t="s">
        <v>1005</v>
      </c>
      <c r="C126" s="779"/>
      <c r="D126" s="779"/>
      <c r="E126" s="779"/>
      <c r="F126" s="780" t="e">
        <f t="shared" si="2"/>
        <v>#DIV/0!</v>
      </c>
    </row>
    <row r="127" spans="1:6" ht="18" customHeight="1">
      <c r="A127" s="816" t="s">
        <v>98</v>
      </c>
      <c r="B127" s="767" t="s">
        <v>1006</v>
      </c>
      <c r="C127" s="779"/>
      <c r="D127" s="779"/>
      <c r="E127" s="779"/>
      <c r="F127" s="780" t="e">
        <f t="shared" si="2"/>
        <v>#DIV/0!</v>
      </c>
    </row>
    <row r="128" spans="1:6" ht="18" customHeight="1">
      <c r="A128" s="816" t="s">
        <v>164</v>
      </c>
      <c r="B128" s="767" t="s">
        <v>1007</v>
      </c>
      <c r="C128" s="779"/>
      <c r="D128" s="779"/>
      <c r="E128" s="779"/>
      <c r="F128" s="780" t="e">
        <f t="shared" si="2"/>
        <v>#DIV/0!</v>
      </c>
    </row>
    <row r="129" spans="1:6" ht="18" customHeight="1">
      <c r="A129" s="816" t="s">
        <v>172</v>
      </c>
      <c r="B129" s="767" t="s">
        <v>1008</v>
      </c>
      <c r="C129" s="779"/>
      <c r="D129" s="779"/>
      <c r="E129" s="779"/>
      <c r="F129" s="780" t="e">
        <f t="shared" si="2"/>
        <v>#DIV/0!</v>
      </c>
    </row>
    <row r="130" spans="1:6" ht="18" customHeight="1">
      <c r="A130" s="816" t="s">
        <v>7</v>
      </c>
      <c r="B130" s="767" t="s">
        <v>1012</v>
      </c>
      <c r="C130" s="779"/>
      <c r="D130" s="779"/>
      <c r="E130" s="779"/>
      <c r="F130" s="780" t="e">
        <f t="shared" si="2"/>
        <v>#DIV/0!</v>
      </c>
    </row>
    <row r="131" spans="1:6" ht="8.25" customHeight="1">
      <c r="A131" s="929"/>
      <c r="B131" s="929"/>
      <c r="C131" s="930"/>
      <c r="D131" s="930"/>
      <c r="E131" s="930"/>
      <c r="F131" s="930"/>
    </row>
    <row r="132" spans="1:6" ht="29.25" customHeight="1">
      <c r="A132" s="808" t="s">
        <v>1173</v>
      </c>
      <c r="B132" s="849" t="s">
        <v>1174</v>
      </c>
      <c r="C132" s="927">
        <f>C133+C134+C136+C135+C137</f>
        <v>0</v>
      </c>
      <c r="D132" s="927">
        <f>D133+D134+D136+D135+D137</f>
        <v>0</v>
      </c>
      <c r="E132" s="927">
        <f>E133+E134+E136+E135+E137</f>
        <v>0</v>
      </c>
      <c r="F132" s="927" t="e">
        <f t="shared" ref="F132:F137" si="3">E132/D132%</f>
        <v>#DIV/0!</v>
      </c>
    </row>
    <row r="133" spans="1:6" ht="18" customHeight="1">
      <c r="A133" s="766" t="s">
        <v>83</v>
      </c>
      <c r="B133" s="778" t="s">
        <v>1005</v>
      </c>
      <c r="C133" s="779"/>
      <c r="D133" s="779"/>
      <c r="E133" s="779"/>
      <c r="F133" s="780" t="e">
        <f t="shared" si="3"/>
        <v>#DIV/0!</v>
      </c>
    </row>
    <row r="134" spans="1:6" ht="18" customHeight="1">
      <c r="A134" s="766" t="s">
        <v>98</v>
      </c>
      <c r="B134" s="767" t="s">
        <v>1006</v>
      </c>
      <c r="C134" s="779"/>
      <c r="D134" s="779"/>
      <c r="E134" s="779"/>
      <c r="F134" s="780" t="e">
        <f t="shared" si="3"/>
        <v>#DIV/0!</v>
      </c>
    </row>
    <row r="135" spans="1:6" ht="18" customHeight="1">
      <c r="A135" s="766" t="s">
        <v>164</v>
      </c>
      <c r="B135" s="767" t="s">
        <v>1007</v>
      </c>
      <c r="C135" s="779"/>
      <c r="D135" s="779"/>
      <c r="E135" s="779"/>
      <c r="F135" s="780" t="e">
        <f t="shared" si="3"/>
        <v>#DIV/0!</v>
      </c>
    </row>
    <row r="136" spans="1:6" ht="18" customHeight="1">
      <c r="A136" s="766" t="s">
        <v>172</v>
      </c>
      <c r="B136" s="767" t="s">
        <v>1008</v>
      </c>
      <c r="C136" s="779"/>
      <c r="D136" s="779"/>
      <c r="E136" s="779"/>
      <c r="F136" s="780" t="e">
        <f t="shared" si="3"/>
        <v>#DIV/0!</v>
      </c>
    </row>
    <row r="137" spans="1:6" ht="18" customHeight="1">
      <c r="A137" s="766" t="s">
        <v>7</v>
      </c>
      <c r="B137" s="767" t="s">
        <v>1012</v>
      </c>
      <c r="C137" s="779"/>
      <c r="D137" s="779"/>
      <c r="E137" s="779"/>
      <c r="F137" s="780" t="e">
        <f t="shared" si="3"/>
        <v>#DIV/0!</v>
      </c>
    </row>
    <row r="138" spans="1:6" ht="4.5" customHeight="1">
      <c r="A138" s="1066"/>
      <c r="B138" s="1066"/>
      <c r="C138" s="1067"/>
      <c r="D138" s="1067"/>
      <c r="E138" s="1067"/>
      <c r="F138" s="1067"/>
    </row>
    <row r="139" spans="1:6" ht="15">
      <c r="A139" s="931"/>
      <c r="B139" s="932" t="s">
        <v>1058</v>
      </c>
      <c r="C139" s="398"/>
      <c r="D139" s="398"/>
      <c r="E139" s="931"/>
      <c r="F139" s="398"/>
    </row>
    <row r="140" spans="1:6" ht="7.5" customHeight="1">
      <c r="A140" s="933"/>
      <c r="B140" s="934"/>
      <c r="C140" s="935"/>
      <c r="D140" s="935"/>
      <c r="E140" s="935"/>
      <c r="F140" s="935"/>
    </row>
    <row r="141" spans="1:6" ht="12.75" customHeight="1">
      <c r="A141" s="1105" t="s">
        <v>229</v>
      </c>
      <c r="B141" s="1105" t="s">
        <v>189</v>
      </c>
      <c r="C141" s="1376" t="s">
        <v>1059</v>
      </c>
      <c r="D141" s="1376" t="s">
        <v>1060</v>
      </c>
      <c r="E141" s="1376" t="s">
        <v>1061</v>
      </c>
      <c r="F141" s="1106" t="s">
        <v>1062</v>
      </c>
    </row>
    <row r="142" spans="1:6" ht="30" customHeight="1">
      <c r="A142" s="1105"/>
      <c r="B142" s="1105"/>
      <c r="C142" s="1376"/>
      <c r="D142" s="1376"/>
      <c r="E142" s="1376"/>
      <c r="F142" s="1106"/>
    </row>
    <row r="143" spans="1:6" ht="15" customHeight="1">
      <c r="A143" s="866" t="s">
        <v>83</v>
      </c>
      <c r="B143" s="866" t="s">
        <v>98</v>
      </c>
      <c r="C143" s="866" t="s">
        <v>164</v>
      </c>
      <c r="D143" s="866" t="s">
        <v>172</v>
      </c>
      <c r="E143" s="866" t="s">
        <v>7</v>
      </c>
      <c r="F143" s="866" t="s">
        <v>206</v>
      </c>
    </row>
    <row r="144" spans="1:6" ht="18" customHeight="1">
      <c r="A144" s="385" t="s">
        <v>190</v>
      </c>
      <c r="B144" s="389" t="s">
        <v>1175</v>
      </c>
      <c r="C144" s="926">
        <f>C145+C146+C147+C148</f>
        <v>0</v>
      </c>
      <c r="D144" s="926">
        <f>D145+D146+D147+D148</f>
        <v>0</v>
      </c>
      <c r="E144" s="926">
        <f>E145+E146+E147+E148</f>
        <v>0</v>
      </c>
      <c r="F144" s="926">
        <f>E144-D144</f>
        <v>0</v>
      </c>
    </row>
    <row r="145" spans="1:8" ht="18" customHeight="1">
      <c r="A145" s="746" t="s">
        <v>83</v>
      </c>
      <c r="B145" s="767" t="s">
        <v>1064</v>
      </c>
      <c r="C145" s="936"/>
      <c r="D145" s="936"/>
      <c r="E145" s="936"/>
      <c r="F145" s="834">
        <f>E145-D145</f>
        <v>0</v>
      </c>
    </row>
    <row r="146" spans="1:8" ht="18" customHeight="1">
      <c r="A146" s="746" t="s">
        <v>98</v>
      </c>
      <c r="B146" s="767" t="s">
        <v>1176</v>
      </c>
      <c r="C146" s="936"/>
      <c r="D146" s="936"/>
      <c r="E146" s="936"/>
      <c r="F146" s="834">
        <f>E146-D146</f>
        <v>0</v>
      </c>
    </row>
    <row r="147" spans="1:8" ht="18" customHeight="1">
      <c r="A147" s="746" t="s">
        <v>164</v>
      </c>
      <c r="B147" s="767" t="s">
        <v>1177</v>
      </c>
      <c r="C147" s="936"/>
      <c r="D147" s="936"/>
      <c r="E147" s="936"/>
      <c r="F147" s="834">
        <f>E147-D147</f>
        <v>0</v>
      </c>
    </row>
    <row r="148" spans="1:8" ht="18" customHeight="1">
      <c r="A148" s="746" t="s">
        <v>172</v>
      </c>
      <c r="B148" s="767" t="s">
        <v>1178</v>
      </c>
      <c r="C148" s="936"/>
      <c r="D148" s="936"/>
      <c r="E148" s="936"/>
      <c r="F148" s="834">
        <f>E148-D148</f>
        <v>0</v>
      </c>
    </row>
    <row r="149" spans="1:8" ht="6.75" customHeight="1">
      <c r="A149" s="1066"/>
      <c r="B149" s="1066"/>
      <c r="C149" s="1066"/>
      <c r="D149" s="1066"/>
      <c r="E149" s="1066"/>
      <c r="F149" s="1066"/>
    </row>
    <row r="150" spans="1:8" ht="15">
      <c r="B150" s="1414" t="s">
        <v>1073</v>
      </c>
      <c r="C150" s="1414"/>
      <c r="D150" s="1433"/>
      <c r="E150" s="1433"/>
      <c r="F150" s="1433"/>
    </row>
    <row r="151" spans="1:8" ht="8.25" customHeight="1">
      <c r="A151" s="937"/>
      <c r="B151" s="938"/>
      <c r="C151" s="939"/>
      <c r="D151" s="939"/>
      <c r="E151" s="939"/>
      <c r="F151" s="939"/>
    </row>
    <row r="152" spans="1:8" ht="12.75" customHeight="1">
      <c r="A152" s="1105" t="s">
        <v>229</v>
      </c>
      <c r="B152" s="1105" t="s">
        <v>189</v>
      </c>
      <c r="C152" s="1376" t="s">
        <v>1059</v>
      </c>
      <c r="D152" s="1376" t="s">
        <v>1060</v>
      </c>
      <c r="E152" s="1376" t="s">
        <v>1061</v>
      </c>
      <c r="F152" s="1106" t="s">
        <v>1062</v>
      </c>
      <c r="H152" s="173"/>
    </row>
    <row r="153" spans="1:8" ht="30.75" customHeight="1">
      <c r="A153" s="1105"/>
      <c r="B153" s="1105"/>
      <c r="C153" s="1376"/>
      <c r="D153" s="1376"/>
      <c r="E153" s="1376"/>
      <c r="F153" s="1106"/>
    </row>
    <row r="154" spans="1:8" ht="14.25" customHeight="1">
      <c r="A154" s="82" t="s">
        <v>83</v>
      </c>
      <c r="B154" s="82" t="s">
        <v>98</v>
      </c>
      <c r="C154" s="82" t="s">
        <v>164</v>
      </c>
      <c r="D154" s="82" t="s">
        <v>172</v>
      </c>
      <c r="E154" s="82" t="s">
        <v>7</v>
      </c>
      <c r="F154" s="82" t="s">
        <v>206</v>
      </c>
    </row>
    <row r="155" spans="1:8" s="398" customFormat="1" ht="30">
      <c r="A155" s="808" t="s">
        <v>190</v>
      </c>
      <c r="B155" s="849" t="s">
        <v>1074</v>
      </c>
      <c r="C155" s="764">
        <f>SUM(C157:C161)</f>
        <v>0</v>
      </c>
      <c r="D155" s="764">
        <f>SUM(D157:D161)</f>
        <v>0</v>
      </c>
      <c r="E155" s="764">
        <f>SUM(E157:E161)</f>
        <v>0</v>
      </c>
      <c r="F155" s="940">
        <f>E155-D155</f>
        <v>0</v>
      </c>
    </row>
    <row r="156" spans="1:8" ht="18" customHeight="1">
      <c r="A156" s="877"/>
      <c r="B156" s="941" t="s">
        <v>1088</v>
      </c>
      <c r="C156" s="942"/>
      <c r="D156" s="942"/>
      <c r="E156" s="942"/>
      <c r="F156" s="943">
        <f t="shared" ref="F156:F164" si="4">E156-D156</f>
        <v>0</v>
      </c>
    </row>
    <row r="157" spans="1:8" ht="18" customHeight="1">
      <c r="A157" s="877" t="s">
        <v>83</v>
      </c>
      <c r="B157" s="767" t="s">
        <v>1179</v>
      </c>
      <c r="C157" s="944"/>
      <c r="D157" s="944"/>
      <c r="E157" s="944"/>
      <c r="F157" s="887">
        <f t="shared" si="4"/>
        <v>0</v>
      </c>
    </row>
    <row r="158" spans="1:8" ht="18" customHeight="1">
      <c r="A158" s="877" t="s">
        <v>98</v>
      </c>
      <c r="B158" s="767" t="s">
        <v>1180</v>
      </c>
      <c r="C158" s="944"/>
      <c r="D158" s="944"/>
      <c r="E158" s="944"/>
      <c r="F158" s="887">
        <f t="shared" si="4"/>
        <v>0</v>
      </c>
    </row>
    <row r="159" spans="1:8" ht="18" customHeight="1">
      <c r="A159" s="877" t="s">
        <v>164</v>
      </c>
      <c r="B159" s="767" t="s">
        <v>1080</v>
      </c>
      <c r="C159" s="944"/>
      <c r="D159" s="944"/>
      <c r="E159" s="944"/>
      <c r="F159" s="887">
        <f t="shared" si="4"/>
        <v>0</v>
      </c>
    </row>
    <row r="160" spans="1:8" ht="18" customHeight="1">
      <c r="A160" s="877" t="s">
        <v>172</v>
      </c>
      <c r="B160" s="767" t="s">
        <v>1081</v>
      </c>
      <c r="C160" s="944"/>
      <c r="D160" s="944"/>
      <c r="E160" s="944"/>
      <c r="F160" s="887">
        <f t="shared" si="4"/>
        <v>0</v>
      </c>
    </row>
    <row r="161" spans="1:8" ht="18" customHeight="1">
      <c r="A161" s="877" t="s">
        <v>7</v>
      </c>
      <c r="B161" s="767" t="s">
        <v>905</v>
      </c>
      <c r="C161" s="944"/>
      <c r="D161" s="944"/>
      <c r="E161" s="944"/>
      <c r="F161" s="887">
        <f t="shared" si="4"/>
        <v>0</v>
      </c>
    </row>
    <row r="162" spans="1:8" s="398" customFormat="1" ht="20.25" customHeight="1">
      <c r="A162" s="808" t="s">
        <v>1082</v>
      </c>
      <c r="B162" s="945" t="s">
        <v>1083</v>
      </c>
      <c r="C162" s="772"/>
      <c r="D162" s="772"/>
      <c r="E162" s="772"/>
      <c r="F162" s="940">
        <f t="shared" si="4"/>
        <v>0</v>
      </c>
    </row>
    <row r="163" spans="1:8" ht="18" customHeight="1">
      <c r="A163" s="877"/>
      <c r="B163" s="946" t="s">
        <v>1181</v>
      </c>
      <c r="C163" s="942"/>
      <c r="D163" s="942"/>
      <c r="E163" s="942"/>
      <c r="F163" s="943">
        <f t="shared" si="4"/>
        <v>0</v>
      </c>
      <c r="H163" s="178"/>
    </row>
    <row r="164" spans="1:8" s="151" customFormat="1" ht="20.25" customHeight="1">
      <c r="A164" s="947" t="s">
        <v>1085</v>
      </c>
      <c r="B164" s="948" t="s">
        <v>1086</v>
      </c>
      <c r="C164" s="752">
        <f>C155-C162</f>
        <v>0</v>
      </c>
      <c r="D164" s="752">
        <f>D155-D162</f>
        <v>0</v>
      </c>
      <c r="E164" s="752">
        <f>E155-E162</f>
        <v>0</v>
      </c>
      <c r="F164" s="850">
        <f t="shared" si="4"/>
        <v>0</v>
      </c>
    </row>
    <row r="165" spans="1:8" ht="6.75" customHeight="1">
      <c r="A165" s="1390"/>
      <c r="B165" s="1390"/>
      <c r="C165" s="1390"/>
      <c r="D165" s="1390"/>
      <c r="E165" s="1390"/>
      <c r="F165" s="1390"/>
    </row>
    <row r="166" spans="1:8" ht="20.25" customHeight="1">
      <c r="A166" s="808" t="s">
        <v>209</v>
      </c>
      <c r="B166" s="864" t="s">
        <v>1182</v>
      </c>
      <c r="C166" s="949">
        <f>C168+C174</f>
        <v>0</v>
      </c>
      <c r="D166" s="949">
        <f>D168+D174</f>
        <v>0</v>
      </c>
      <c r="E166" s="949">
        <f>E168+E174</f>
        <v>0</v>
      </c>
      <c r="F166" s="950">
        <f t="shared" ref="F166:F176" si="5">E166-D166</f>
        <v>0</v>
      </c>
    </row>
    <row r="167" spans="1:8" ht="18" customHeight="1">
      <c r="A167" s="877"/>
      <c r="B167" s="951" t="s">
        <v>1075</v>
      </c>
      <c r="C167" s="952"/>
      <c r="D167" s="952"/>
      <c r="E167" s="952"/>
      <c r="F167" s="953">
        <f t="shared" si="5"/>
        <v>0</v>
      </c>
    </row>
    <row r="168" spans="1:8" ht="20.25" customHeight="1">
      <c r="A168" s="876" t="s">
        <v>1089</v>
      </c>
      <c r="B168" s="871" t="s">
        <v>1090</v>
      </c>
      <c r="C168" s="764">
        <f>SUM(C169:C173)</f>
        <v>0</v>
      </c>
      <c r="D168" s="764">
        <f>SUM(D169:D173)</f>
        <v>0</v>
      </c>
      <c r="E168" s="764">
        <f>SUM(E169:E173)</f>
        <v>0</v>
      </c>
      <c r="F168" s="950">
        <f t="shared" si="5"/>
        <v>0</v>
      </c>
    </row>
    <row r="169" spans="1:8" ht="18" customHeight="1">
      <c r="A169" s="877" t="s">
        <v>83</v>
      </c>
      <c r="B169" s="767" t="s">
        <v>1091</v>
      </c>
      <c r="C169" s="936"/>
      <c r="D169" s="936"/>
      <c r="E169" s="936"/>
      <c r="F169" s="954">
        <f t="shared" si="5"/>
        <v>0</v>
      </c>
    </row>
    <row r="170" spans="1:8" ht="18" customHeight="1">
      <c r="A170" s="877" t="s">
        <v>98</v>
      </c>
      <c r="B170" s="767" t="s">
        <v>1092</v>
      </c>
      <c r="C170" s="936"/>
      <c r="D170" s="936"/>
      <c r="E170" s="936"/>
      <c r="F170" s="954">
        <f t="shared" si="5"/>
        <v>0</v>
      </c>
    </row>
    <row r="171" spans="1:8" ht="18" customHeight="1">
      <c r="A171" s="877" t="s">
        <v>164</v>
      </c>
      <c r="B171" s="767" t="s">
        <v>1095</v>
      </c>
      <c r="C171" s="936"/>
      <c r="D171" s="936"/>
      <c r="E171" s="936"/>
      <c r="F171" s="954">
        <f t="shared" si="5"/>
        <v>0</v>
      </c>
    </row>
    <row r="172" spans="1:8" ht="18" customHeight="1">
      <c r="A172" s="877" t="s">
        <v>172</v>
      </c>
      <c r="B172" s="767" t="s">
        <v>1096</v>
      </c>
      <c r="C172" s="936"/>
      <c r="D172" s="936"/>
      <c r="E172" s="936"/>
      <c r="F172" s="954">
        <f t="shared" si="5"/>
        <v>0</v>
      </c>
      <c r="G172" s="817"/>
    </row>
    <row r="173" spans="1:8" ht="18" customHeight="1">
      <c r="A173" s="877" t="s">
        <v>7</v>
      </c>
      <c r="B173" s="767" t="s">
        <v>905</v>
      </c>
      <c r="C173" s="936"/>
      <c r="D173" s="936"/>
      <c r="E173" s="936"/>
      <c r="F173" s="954">
        <f t="shared" si="5"/>
        <v>0</v>
      </c>
    </row>
    <row r="174" spans="1:8" ht="20.25" customHeight="1">
      <c r="A174" s="876" t="s">
        <v>1097</v>
      </c>
      <c r="B174" s="389" t="s">
        <v>1098</v>
      </c>
      <c r="C174" s="949">
        <f>C175+C176</f>
        <v>0</v>
      </c>
      <c r="D174" s="949">
        <f>D175+D176</f>
        <v>0</v>
      </c>
      <c r="E174" s="949">
        <f>E175+E176</f>
        <v>0</v>
      </c>
      <c r="F174" s="950">
        <f t="shared" si="5"/>
        <v>0</v>
      </c>
    </row>
    <row r="175" spans="1:8" ht="18" customHeight="1">
      <c r="A175" s="877" t="s">
        <v>83</v>
      </c>
      <c r="B175" s="767" t="s">
        <v>1099</v>
      </c>
      <c r="C175" s="936"/>
      <c r="D175" s="936"/>
      <c r="E175" s="936"/>
      <c r="F175" s="954">
        <f t="shared" si="5"/>
        <v>0</v>
      </c>
    </row>
    <row r="176" spans="1:8" ht="18" customHeight="1">
      <c r="A176" s="877" t="s">
        <v>98</v>
      </c>
      <c r="B176" s="955" t="s">
        <v>905</v>
      </c>
      <c r="C176" s="936"/>
      <c r="D176" s="936"/>
      <c r="E176" s="936"/>
      <c r="F176" s="954">
        <f t="shared" si="5"/>
        <v>0</v>
      </c>
    </row>
    <row r="177" spans="1:7" s="151" customFormat="1" ht="9" customHeight="1">
      <c r="A177" s="956"/>
      <c r="B177" s="1068"/>
      <c r="C177" s="1068"/>
      <c r="D177" s="1068"/>
      <c r="E177" s="1068"/>
      <c r="F177" s="957"/>
    </row>
    <row r="178" spans="1:7" ht="20.25" customHeight="1">
      <c r="A178" s="878" t="s">
        <v>211</v>
      </c>
      <c r="B178" s="879" t="s">
        <v>1101</v>
      </c>
      <c r="C178" s="772"/>
      <c r="D178" s="772"/>
      <c r="E178" s="772"/>
      <c r="F178" s="940">
        <f>E178-D178</f>
        <v>0</v>
      </c>
    </row>
    <row r="179" spans="1:7" ht="20.25" customHeight="1">
      <c r="A179" s="863" t="s">
        <v>213</v>
      </c>
      <c r="B179" s="677" t="s">
        <v>1102</v>
      </c>
      <c r="C179" s="783"/>
      <c r="D179" s="783"/>
      <c r="E179" s="783"/>
      <c r="F179" s="880">
        <f>E179-D179</f>
        <v>0</v>
      </c>
    </row>
    <row r="180" spans="1:7" ht="7.5" customHeight="1">
      <c r="A180" s="958"/>
      <c r="B180" s="839"/>
      <c r="C180" s="959"/>
      <c r="D180" s="959"/>
      <c r="E180" s="959"/>
      <c r="F180" s="960"/>
    </row>
    <row r="181" spans="1:7" ht="20.25" customHeight="1">
      <c r="A181" s="863" t="s">
        <v>293</v>
      </c>
      <c r="B181" s="677" t="s">
        <v>1103</v>
      </c>
      <c r="C181" s="909"/>
      <c r="D181" s="909"/>
      <c r="E181" s="909"/>
      <c r="F181" s="961">
        <f>E181-D181</f>
        <v>0</v>
      </c>
    </row>
    <row r="182" spans="1:7">
      <c r="B182" s="962" t="s">
        <v>1183</v>
      </c>
    </row>
    <row r="183" spans="1:7" ht="28.5" customHeight="1">
      <c r="A183" s="1418" t="s">
        <v>1113</v>
      </c>
      <c r="B183" s="1419"/>
      <c r="C183" s="1419"/>
      <c r="D183" s="1419"/>
      <c r="E183" s="1419"/>
      <c r="F183" s="1419"/>
    </row>
    <row r="184" spans="1:7" ht="25.5" customHeight="1">
      <c r="A184" s="890"/>
      <c r="B184" s="1065" t="s">
        <v>1114</v>
      </c>
      <c r="C184" s="1439" t="s">
        <v>181</v>
      </c>
      <c r="D184" s="1440"/>
      <c r="E184" s="1440"/>
      <c r="F184" s="891"/>
    </row>
    <row r="185" spans="1:7" ht="171" customHeight="1">
      <c r="A185" s="892"/>
      <c r="B185" s="893"/>
      <c r="C185" s="1409"/>
      <c r="D185" s="1441"/>
      <c r="E185" s="1442"/>
      <c r="F185" s="894"/>
    </row>
    <row r="186" spans="1:7" ht="18" customHeight="1">
      <c r="A186" s="895"/>
      <c r="B186" s="896" t="s">
        <v>624</v>
      </c>
      <c r="C186" s="1425" t="s">
        <v>624</v>
      </c>
      <c r="D186" s="1435"/>
      <c r="E186" s="1435"/>
      <c r="F186" s="897"/>
    </row>
    <row r="187" spans="1:7" ht="15" customHeight="1">
      <c r="A187" s="898"/>
      <c r="B187" s="899"/>
      <c r="C187" s="900"/>
      <c r="D187" s="899"/>
      <c r="E187" s="899"/>
      <c r="F187" s="901"/>
    </row>
    <row r="188" spans="1:7" ht="25.5" customHeight="1">
      <c r="A188" s="902"/>
      <c r="B188" s="903" t="s">
        <v>1115</v>
      </c>
      <c r="C188" s="1422"/>
      <c r="D188" s="1435"/>
      <c r="E188" s="1435"/>
      <c r="F188" s="904"/>
    </row>
    <row r="189" spans="1:7" ht="171" customHeight="1">
      <c r="A189" s="892"/>
      <c r="B189" s="893"/>
      <c r="C189" s="1423"/>
      <c r="D189" s="1434"/>
      <c r="E189" s="1434"/>
      <c r="F189" s="905"/>
    </row>
    <row r="190" spans="1:7" ht="18" customHeight="1">
      <c r="A190" s="895"/>
      <c r="B190" s="896" t="s">
        <v>624</v>
      </c>
      <c r="C190" s="1425"/>
      <c r="D190" s="1435"/>
      <c r="E190" s="1435"/>
      <c r="F190" s="904"/>
    </row>
    <row r="191" spans="1:7" ht="30.75" customHeight="1">
      <c r="A191" s="1436" t="s">
        <v>1184</v>
      </c>
      <c r="B191" s="1437"/>
      <c r="C191" s="1437"/>
      <c r="D191" s="1437"/>
      <c r="E191" s="1437"/>
      <c r="F191" s="1438"/>
      <c r="G191" s="963"/>
    </row>
    <row r="192" spans="1:7">
      <c r="A192" s="964"/>
    </row>
  </sheetData>
  <mergeCells count="41">
    <mergeCell ref="C189:E189"/>
    <mergeCell ref="C190:E190"/>
    <mergeCell ref="A191:F191"/>
    <mergeCell ref="A165:F165"/>
    <mergeCell ref="A183:F183"/>
    <mergeCell ref="C184:E184"/>
    <mergeCell ref="C185:E185"/>
    <mergeCell ref="C186:E186"/>
    <mergeCell ref="C188:E188"/>
    <mergeCell ref="F141:F142"/>
    <mergeCell ref="B150:C150"/>
    <mergeCell ref="D150:F150"/>
    <mergeCell ref="A152:A153"/>
    <mergeCell ref="B152:B153"/>
    <mergeCell ref="C152:C153"/>
    <mergeCell ref="D152:D153"/>
    <mergeCell ref="E152:E153"/>
    <mergeCell ref="F152:F153"/>
    <mergeCell ref="A141:A142"/>
    <mergeCell ref="B141:B142"/>
    <mergeCell ref="C141:C142"/>
    <mergeCell ref="D141:D142"/>
    <mergeCell ref="E141:E142"/>
    <mergeCell ref="A15:F15"/>
    <mergeCell ref="A52:F52"/>
    <mergeCell ref="B54:F54"/>
    <mergeCell ref="A114:F114"/>
    <mergeCell ref="A124:F124"/>
    <mergeCell ref="A10:F10"/>
    <mergeCell ref="A12:A13"/>
    <mergeCell ref="B12:B13"/>
    <mergeCell ref="C12:C13"/>
    <mergeCell ref="D12:D13"/>
    <mergeCell ref="E12:E13"/>
    <mergeCell ref="F12:F13"/>
    <mergeCell ref="A9:F9"/>
    <mergeCell ref="D1:F3"/>
    <mergeCell ref="A4:F4"/>
    <mergeCell ref="A5:F5"/>
    <mergeCell ref="A6:F6"/>
    <mergeCell ref="A7:F7"/>
  </mergeCells>
  <printOptions horizontalCentered="1"/>
  <pageMargins left="0.39370078740157483" right="0.39370078740157483" top="0.55118110236220474" bottom="0.55118110236220474" header="0.31496062992125984" footer="0.31496062992125984"/>
  <pageSetup paperSize="9" scale="67" orientation="portrait" verticalDpi="4294967295" r:id="rId1"/>
  <rowBreaks count="2" manualBreakCount="2">
    <brk id="123" max="6" man="1"/>
    <brk id="182"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0F24C-15D3-47A3-BF10-46366828E262}">
  <sheetPr>
    <tabColor rgb="FFFF0000"/>
  </sheetPr>
  <dimension ref="A1:Q50"/>
  <sheetViews>
    <sheetView view="pageBreakPreview" zoomScaleNormal="100" zoomScaleSheetLayoutView="100" workbookViewId="0">
      <selection activeCell="C12" sqref="C12"/>
    </sheetView>
  </sheetViews>
  <sheetFormatPr defaultRowHeight="11.25"/>
  <cols>
    <col min="1" max="1" width="2.42578125" style="965" customWidth="1"/>
    <col min="2" max="2" width="22.42578125" style="965" customWidth="1"/>
    <col min="3" max="3" width="11.140625" style="965" customWidth="1"/>
    <col min="4" max="4" width="11.42578125" style="965" customWidth="1"/>
    <col min="5" max="8" width="10.7109375" style="965" customWidth="1"/>
    <col min="9" max="9" width="11.28515625" style="967" customWidth="1"/>
    <col min="10" max="13" width="11.42578125" style="965" customWidth="1"/>
    <col min="14" max="16384" width="9.140625" style="965"/>
  </cols>
  <sheetData>
    <row r="1" spans="1:13" s="76" customFormat="1" ht="12.75">
      <c r="I1" s="151"/>
      <c r="K1" s="1429" t="s">
        <v>1185</v>
      </c>
      <c r="L1" s="1429"/>
      <c r="M1" s="1429"/>
    </row>
    <row r="2" spans="1:13" ht="18" customHeight="1">
      <c r="B2" s="1226" t="s">
        <v>1186</v>
      </c>
      <c r="C2" s="1226"/>
      <c r="D2" s="1226"/>
      <c r="E2" s="1226"/>
      <c r="F2" s="1226"/>
      <c r="G2" s="1226"/>
      <c r="H2" s="1226"/>
      <c r="I2" s="1226"/>
      <c r="J2" s="1226"/>
      <c r="K2" s="1226"/>
      <c r="L2" s="1226"/>
      <c r="M2" s="1226"/>
    </row>
    <row r="3" spans="1:13" ht="17.25" customHeight="1">
      <c r="A3" s="1445"/>
      <c r="B3" s="1446"/>
      <c r="C3" s="1446"/>
      <c r="D3" s="1446"/>
      <c r="E3" s="1446"/>
      <c r="F3" s="1446"/>
      <c r="G3" s="1446"/>
      <c r="H3" s="1446"/>
      <c r="I3" s="1446"/>
      <c r="J3" s="1446"/>
      <c r="K3" s="1446"/>
      <c r="L3" s="1446"/>
      <c r="M3" s="1446"/>
    </row>
    <row r="4" spans="1:13" ht="15">
      <c r="B4" s="966"/>
      <c r="F4" s="1447" t="s">
        <v>829</v>
      </c>
      <c r="G4" s="1447"/>
      <c r="H4" s="1447"/>
    </row>
    <row r="5" spans="1:13">
      <c r="M5" s="968" t="s">
        <v>1187</v>
      </c>
    </row>
    <row r="6" spans="1:13" s="972" customFormat="1" ht="45">
      <c r="A6" s="969" t="s">
        <v>1188</v>
      </c>
      <c r="B6" s="970" t="s">
        <v>1189</v>
      </c>
      <c r="C6" s="969" t="s">
        <v>1190</v>
      </c>
      <c r="D6" s="969" t="s">
        <v>1191</v>
      </c>
      <c r="E6" s="969" t="s">
        <v>1192</v>
      </c>
      <c r="F6" s="969" t="s">
        <v>1193</v>
      </c>
      <c r="G6" s="969" t="s">
        <v>1194</v>
      </c>
      <c r="H6" s="971" t="s">
        <v>1195</v>
      </c>
      <c r="I6" s="969" t="s">
        <v>1196</v>
      </c>
      <c r="J6" s="969" t="s">
        <v>1197</v>
      </c>
      <c r="K6" s="969" t="s">
        <v>1198</v>
      </c>
      <c r="L6" s="969" t="s">
        <v>1199</v>
      </c>
      <c r="M6" s="969" t="s">
        <v>1200</v>
      </c>
    </row>
    <row r="7" spans="1:13" s="975" customFormat="1" ht="14.25" customHeight="1">
      <c r="A7" s="973">
        <v>1</v>
      </c>
      <c r="B7" s="974">
        <v>2</v>
      </c>
      <c r="C7" s="973">
        <v>3</v>
      </c>
      <c r="D7" s="973">
        <v>4</v>
      </c>
      <c r="E7" s="973">
        <v>5</v>
      </c>
      <c r="F7" s="973">
        <v>6</v>
      </c>
      <c r="G7" s="973">
        <v>7</v>
      </c>
      <c r="H7" s="973">
        <v>8</v>
      </c>
      <c r="I7" s="973">
        <v>9</v>
      </c>
      <c r="J7" s="973">
        <v>10</v>
      </c>
      <c r="K7" s="973">
        <v>11</v>
      </c>
      <c r="L7" s="973">
        <v>12</v>
      </c>
      <c r="M7" s="973">
        <v>13</v>
      </c>
    </row>
    <row r="8" spans="1:13" s="967" customFormat="1" ht="32.25" customHeight="1">
      <c r="A8" s="976" t="s">
        <v>190</v>
      </c>
      <c r="B8" s="977" t="s">
        <v>1201</v>
      </c>
      <c r="C8" s="978">
        <f>SUM(C9:C14)</f>
        <v>0</v>
      </c>
      <c r="D8" s="978">
        <f>SUM(D9:D14)</f>
        <v>0</v>
      </c>
      <c r="E8" s="978">
        <f t="shared" ref="E8:J8" si="0">SUM(E9:E14)</f>
        <v>0</v>
      </c>
      <c r="F8" s="978">
        <f t="shared" si="0"/>
        <v>0</v>
      </c>
      <c r="G8" s="978">
        <f t="shared" si="0"/>
        <v>0</v>
      </c>
      <c r="H8" s="978">
        <f>SUM(H9:H14)</f>
        <v>0</v>
      </c>
      <c r="I8" s="979" t="s">
        <v>166</v>
      </c>
      <c r="J8" s="978">
        <f t="shared" si="0"/>
        <v>0</v>
      </c>
      <c r="K8" s="980"/>
      <c r="L8" s="978">
        <f>SUM(L9:L14)</f>
        <v>0</v>
      </c>
      <c r="M8" s="980"/>
    </row>
    <row r="9" spans="1:13" ht="13.5" customHeight="1">
      <c r="A9" s="981" t="s">
        <v>83</v>
      </c>
      <c r="B9" s="982" t="s">
        <v>1202</v>
      </c>
      <c r="C9" s="983">
        <f>'T17-zał. (specyfikacja I)'!C23</f>
        <v>0</v>
      </c>
      <c r="D9" s="983">
        <f>'T17-zał. (specyfikacja I)'!D23</f>
        <v>0</v>
      </c>
      <c r="E9" s="983">
        <f>'T17-zał. (specyfikacja I)'!O23</f>
        <v>0</v>
      </c>
      <c r="F9" s="983">
        <f>'T17-zał. (specyfikacja I)'!M23</f>
        <v>0</v>
      </c>
      <c r="G9" s="983">
        <f>'T17-zał. (specyfikacja I)'!N23</f>
        <v>0</v>
      </c>
      <c r="H9" s="978">
        <f t="shared" ref="H9:H14" si="1">SUM(D9:G9)</f>
        <v>0</v>
      </c>
      <c r="I9" s="979" t="s">
        <v>166</v>
      </c>
      <c r="J9" s="983">
        <f>'T17-zał. (specyfikacja I)'!Q23</f>
        <v>0</v>
      </c>
      <c r="K9" s="979" t="s">
        <v>166</v>
      </c>
      <c r="L9" s="983">
        <f>'T17-zał. (specyfikacja I)'!R23</f>
        <v>0</v>
      </c>
      <c r="M9" s="979" t="s">
        <v>166</v>
      </c>
    </row>
    <row r="10" spans="1:13" ht="13.5" customHeight="1">
      <c r="A10" s="981" t="s">
        <v>98</v>
      </c>
      <c r="B10" s="984" t="s">
        <v>1203</v>
      </c>
      <c r="C10" s="983">
        <f>'T17-zał. (specyfikacja I)'!C45</f>
        <v>0</v>
      </c>
      <c r="D10" s="983">
        <f>'T17-zał. (specyfikacja I)'!D45</f>
        <v>0</v>
      </c>
      <c r="E10" s="983">
        <f>'T17-zał. (specyfikacja I)'!O45</f>
        <v>0</v>
      </c>
      <c r="F10" s="983">
        <f>'T17-zał. (specyfikacja I)'!M45</f>
        <v>0</v>
      </c>
      <c r="G10" s="983">
        <f>'T17-zał. (specyfikacja I)'!N45</f>
        <v>0</v>
      </c>
      <c r="H10" s="978">
        <f t="shared" si="1"/>
        <v>0</v>
      </c>
      <c r="I10" s="979" t="s">
        <v>166</v>
      </c>
      <c r="J10" s="983">
        <f>'T17-zał. (specyfikacja I)'!Q45</f>
        <v>0</v>
      </c>
      <c r="K10" s="979" t="s">
        <v>166</v>
      </c>
      <c r="L10" s="983">
        <f>'T17-zał. (specyfikacja I)'!R45</f>
        <v>0</v>
      </c>
      <c r="M10" s="979" t="s">
        <v>166</v>
      </c>
    </row>
    <row r="11" spans="1:13" ht="13.5" customHeight="1">
      <c r="A11" s="981" t="s">
        <v>164</v>
      </c>
      <c r="B11" s="982" t="s">
        <v>1177</v>
      </c>
      <c r="C11" s="983">
        <f>'T17-zał. (specyfikacja I)'!C67</f>
        <v>0</v>
      </c>
      <c r="D11" s="983">
        <f>'T17-zał. (specyfikacja I)'!D67</f>
        <v>0</v>
      </c>
      <c r="E11" s="983">
        <f>'T17-zał. (specyfikacja I)'!O67</f>
        <v>0</v>
      </c>
      <c r="F11" s="983">
        <f>'T17-zał. (specyfikacja I)'!M67</f>
        <v>0</v>
      </c>
      <c r="G11" s="983">
        <f>'T17-zał. (specyfikacja I)'!N67</f>
        <v>0</v>
      </c>
      <c r="H11" s="978">
        <f t="shared" si="1"/>
        <v>0</v>
      </c>
      <c r="I11" s="979" t="s">
        <v>166</v>
      </c>
      <c r="J11" s="983">
        <f>'T17-zał. (specyfikacja I)'!Q67</f>
        <v>0</v>
      </c>
      <c r="K11" s="979" t="s">
        <v>166</v>
      </c>
      <c r="L11" s="983">
        <f>'T17-zał. (specyfikacja I)'!R67</f>
        <v>0</v>
      </c>
      <c r="M11" s="979" t="s">
        <v>166</v>
      </c>
    </row>
    <row r="12" spans="1:13" ht="13.5" customHeight="1">
      <c r="A12" s="981" t="s">
        <v>172</v>
      </c>
      <c r="B12" s="982" t="s">
        <v>1204</v>
      </c>
      <c r="C12" s="983">
        <f>'T17-zał. (specyfikacja I)'!C89</f>
        <v>0</v>
      </c>
      <c r="D12" s="983">
        <f>'T17-zał. (specyfikacja I)'!D89</f>
        <v>0</v>
      </c>
      <c r="E12" s="983">
        <f>'T17-zał. (specyfikacja I)'!O89</f>
        <v>0</v>
      </c>
      <c r="F12" s="983">
        <f>'T17-zał. (specyfikacja I)'!M89</f>
        <v>0</v>
      </c>
      <c r="G12" s="983">
        <f>'T17-zał. (specyfikacja I)'!N89</f>
        <v>0</v>
      </c>
      <c r="H12" s="978">
        <f t="shared" si="1"/>
        <v>0</v>
      </c>
      <c r="I12" s="979" t="s">
        <v>166</v>
      </c>
      <c r="J12" s="983">
        <f>'T17-zał. (specyfikacja I)'!Q89</f>
        <v>0</v>
      </c>
      <c r="K12" s="979" t="s">
        <v>166</v>
      </c>
      <c r="L12" s="983">
        <f>'T17-zał. (specyfikacja I)'!R89</f>
        <v>0</v>
      </c>
      <c r="M12" s="979" t="s">
        <v>166</v>
      </c>
    </row>
    <row r="13" spans="1:13" ht="13.5" customHeight="1">
      <c r="A13" s="981" t="s">
        <v>7</v>
      </c>
      <c r="B13" s="982" t="s">
        <v>1205</v>
      </c>
      <c r="C13" s="983">
        <f>'T17-zał. (specyfikacja I)'!C111</f>
        <v>0</v>
      </c>
      <c r="D13" s="983">
        <f>'T17-zał. (specyfikacja I)'!D111</f>
        <v>0</v>
      </c>
      <c r="E13" s="983">
        <f>'T17-zał. (specyfikacja I)'!O111</f>
        <v>0</v>
      </c>
      <c r="F13" s="983">
        <f>'T17-zał. (specyfikacja I)'!M111</f>
        <v>0</v>
      </c>
      <c r="G13" s="983">
        <f>'T17-zał. (specyfikacja I)'!N111</f>
        <v>0</v>
      </c>
      <c r="H13" s="978">
        <f t="shared" si="1"/>
        <v>0</v>
      </c>
      <c r="I13" s="979" t="s">
        <v>166</v>
      </c>
      <c r="J13" s="983">
        <f>'T17-zał. (specyfikacja I)'!Q111</f>
        <v>0</v>
      </c>
      <c r="K13" s="979" t="s">
        <v>166</v>
      </c>
      <c r="L13" s="983">
        <f>'T17-zał. (specyfikacja I)'!R111</f>
        <v>0</v>
      </c>
      <c r="M13" s="979" t="s">
        <v>166</v>
      </c>
    </row>
    <row r="14" spans="1:13" ht="13.5" customHeight="1">
      <c r="A14" s="981" t="s">
        <v>206</v>
      </c>
      <c r="B14" s="982" t="s">
        <v>1206</v>
      </c>
      <c r="C14" s="983">
        <f>'T17-zał. (specyfikacja I)'!C133</f>
        <v>0</v>
      </c>
      <c r="D14" s="983">
        <f>'T17-zał. (specyfikacja I)'!D133</f>
        <v>0</v>
      </c>
      <c r="E14" s="983">
        <f>'T17-zał. (specyfikacja I)'!O133</f>
        <v>0</v>
      </c>
      <c r="F14" s="983">
        <f>'T17-zał. (specyfikacja I)'!M133</f>
        <v>0</v>
      </c>
      <c r="G14" s="983">
        <f>'T17-zał. (specyfikacja I)'!N133</f>
        <v>0</v>
      </c>
      <c r="H14" s="978">
        <f t="shared" si="1"/>
        <v>0</v>
      </c>
      <c r="I14" s="979" t="s">
        <v>166</v>
      </c>
      <c r="J14" s="983">
        <f>'T17-zał. (specyfikacja I)'!Q133</f>
        <v>0</v>
      </c>
      <c r="K14" s="979" t="s">
        <v>166</v>
      </c>
      <c r="L14" s="983">
        <f>'T17-zał. (specyfikacja I)'!R133</f>
        <v>0</v>
      </c>
      <c r="M14" s="979" t="s">
        <v>166</v>
      </c>
    </row>
    <row r="15" spans="1:13" ht="13.5" customHeight="1">
      <c r="A15" s="985"/>
      <c r="B15" s="1443" t="s">
        <v>1207</v>
      </c>
      <c r="C15" s="1444"/>
      <c r="D15" s="1444"/>
      <c r="E15" s="1444"/>
      <c r="F15" s="1444"/>
      <c r="G15" s="1444"/>
      <c r="H15" s="1444"/>
      <c r="I15" s="986"/>
      <c r="J15" s="987"/>
      <c r="K15" s="988"/>
      <c r="L15" s="987"/>
      <c r="M15" s="988"/>
    </row>
    <row r="16" spans="1:13" ht="8.25" customHeight="1">
      <c r="A16" s="985"/>
      <c r="B16" s="968"/>
      <c r="C16" s="968"/>
      <c r="D16" s="968"/>
      <c r="E16" s="968"/>
      <c r="F16" s="968"/>
      <c r="G16" s="968"/>
      <c r="H16" s="968"/>
      <c r="I16" s="989"/>
      <c r="J16" s="990"/>
      <c r="K16" s="991"/>
      <c r="L16" s="990"/>
      <c r="M16" s="992"/>
    </row>
    <row r="17" spans="1:13" s="996" customFormat="1" ht="26.25" customHeight="1">
      <c r="A17" s="971" t="s">
        <v>209</v>
      </c>
      <c r="B17" s="993" t="s">
        <v>1208</v>
      </c>
      <c r="C17" s="994">
        <f t="shared" ref="C17:J17" si="2">SUM(C18:C23)</f>
        <v>0</v>
      </c>
      <c r="D17" s="994">
        <f t="shared" si="2"/>
        <v>0</v>
      </c>
      <c r="E17" s="994">
        <f t="shared" si="2"/>
        <v>0</v>
      </c>
      <c r="F17" s="994">
        <f t="shared" si="2"/>
        <v>0</v>
      </c>
      <c r="G17" s="994">
        <f t="shared" si="2"/>
        <v>0</v>
      </c>
      <c r="H17" s="994">
        <f>SUM(H18:H23)</f>
        <v>0</v>
      </c>
      <c r="I17" s="994">
        <f>SUM(I18:I23)</f>
        <v>0</v>
      </c>
      <c r="J17" s="994">
        <f t="shared" si="2"/>
        <v>0</v>
      </c>
      <c r="K17" s="995"/>
      <c r="L17" s="994">
        <f>SUM(L18:L23)</f>
        <v>0</v>
      </c>
      <c r="M17" s="995"/>
    </row>
    <row r="18" spans="1:13" ht="13.5" customHeight="1">
      <c r="A18" s="979" t="s">
        <v>83</v>
      </c>
      <c r="B18" s="982" t="s">
        <v>1202</v>
      </c>
      <c r="C18" s="983">
        <f>'T17-zał. (specyfikacja II)'!C23</f>
        <v>0</v>
      </c>
      <c r="D18" s="983">
        <f>'T17-zał. (specyfikacja II)'!D23</f>
        <v>0</v>
      </c>
      <c r="E18" s="983">
        <f>'T17-zał. (specyfikacja II)'!O23</f>
        <v>0</v>
      </c>
      <c r="F18" s="983">
        <f>'T17-zał. (specyfikacja II)'!M23</f>
        <v>0</v>
      </c>
      <c r="G18" s="983">
        <f>'T17-zał. (specyfikacja II)'!N23</f>
        <v>0</v>
      </c>
      <c r="H18" s="983">
        <f t="shared" ref="H18:H23" si="3">SUM(D18:G18)</f>
        <v>0</v>
      </c>
      <c r="I18" s="997">
        <f t="shared" ref="I18:I23" si="4">D18-D9</f>
        <v>0</v>
      </c>
      <c r="J18" s="983">
        <f>'T17-zał. (specyfikacja II)'!Q23</f>
        <v>0</v>
      </c>
      <c r="K18" s="979" t="s">
        <v>166</v>
      </c>
      <c r="L18" s="983">
        <f>'T17-zał. (specyfikacja II)'!R23</f>
        <v>0</v>
      </c>
      <c r="M18" s="979" t="s">
        <v>166</v>
      </c>
    </row>
    <row r="19" spans="1:13" ht="13.5" customHeight="1">
      <c r="A19" s="979" t="s">
        <v>98</v>
      </c>
      <c r="B19" s="982" t="s">
        <v>1203</v>
      </c>
      <c r="C19" s="983">
        <f>'T17-zał. (specyfikacja II)'!C45</f>
        <v>0</v>
      </c>
      <c r="D19" s="983">
        <f>'T17-zał. (specyfikacja II)'!D45</f>
        <v>0</v>
      </c>
      <c r="E19" s="983">
        <f>'T17-zał. (specyfikacja II)'!O45</f>
        <v>0</v>
      </c>
      <c r="F19" s="983">
        <f>'T17-zał. (specyfikacja II)'!M45</f>
        <v>0</v>
      </c>
      <c r="G19" s="983">
        <f>'T17-zał. (specyfikacja II)'!N45</f>
        <v>0</v>
      </c>
      <c r="H19" s="983">
        <f t="shared" si="3"/>
        <v>0</v>
      </c>
      <c r="I19" s="997">
        <f t="shared" si="4"/>
        <v>0</v>
      </c>
      <c r="J19" s="983">
        <f>'T17-zał. (specyfikacja II)'!Q45</f>
        <v>0</v>
      </c>
      <c r="K19" s="979" t="s">
        <v>166</v>
      </c>
      <c r="L19" s="983">
        <f>'T17-zał. (specyfikacja II)'!R45</f>
        <v>0</v>
      </c>
      <c r="M19" s="979" t="s">
        <v>166</v>
      </c>
    </row>
    <row r="20" spans="1:13" ht="13.5" customHeight="1">
      <c r="A20" s="979" t="s">
        <v>164</v>
      </c>
      <c r="B20" s="982" t="s">
        <v>1177</v>
      </c>
      <c r="C20" s="983">
        <f>'T17-zał. (specyfikacja II)'!C67</f>
        <v>0</v>
      </c>
      <c r="D20" s="983">
        <f>'T17-zał. (specyfikacja II)'!D67</f>
        <v>0</v>
      </c>
      <c r="E20" s="983">
        <f>'T17-zał. (specyfikacja II)'!O67</f>
        <v>0</v>
      </c>
      <c r="F20" s="983">
        <f>'T17-zał. (specyfikacja II)'!M67</f>
        <v>0</v>
      </c>
      <c r="G20" s="983">
        <f>'T17-zał. (specyfikacja II)'!N67</f>
        <v>0</v>
      </c>
      <c r="H20" s="983">
        <f t="shared" si="3"/>
        <v>0</v>
      </c>
      <c r="I20" s="997">
        <f t="shared" si="4"/>
        <v>0</v>
      </c>
      <c r="J20" s="983">
        <f>'T17-zał. (specyfikacja II)'!Q67</f>
        <v>0</v>
      </c>
      <c r="K20" s="979" t="s">
        <v>166</v>
      </c>
      <c r="L20" s="983">
        <f>'T17-zał. (specyfikacja II)'!R67</f>
        <v>0</v>
      </c>
      <c r="M20" s="979" t="s">
        <v>166</v>
      </c>
    </row>
    <row r="21" spans="1:13" ht="13.5" customHeight="1">
      <c r="A21" s="979" t="s">
        <v>172</v>
      </c>
      <c r="B21" s="982" t="s">
        <v>1204</v>
      </c>
      <c r="C21" s="983">
        <f>'T17-zał. (specyfikacja II)'!C89</f>
        <v>0</v>
      </c>
      <c r="D21" s="983">
        <f>'T17-zał. (specyfikacja II)'!D89</f>
        <v>0</v>
      </c>
      <c r="E21" s="983">
        <f>'T17-zał. (specyfikacja II)'!O89</f>
        <v>0</v>
      </c>
      <c r="F21" s="983">
        <f>'T17-zał. (specyfikacja II)'!M89</f>
        <v>0</v>
      </c>
      <c r="G21" s="983">
        <f>'T17-zał. (specyfikacja II)'!N89</f>
        <v>0</v>
      </c>
      <c r="H21" s="983">
        <f t="shared" si="3"/>
        <v>0</v>
      </c>
      <c r="I21" s="997">
        <f t="shared" si="4"/>
        <v>0</v>
      </c>
      <c r="J21" s="983">
        <f>'T17-zał. (specyfikacja II)'!Q89</f>
        <v>0</v>
      </c>
      <c r="K21" s="979" t="s">
        <v>166</v>
      </c>
      <c r="L21" s="983">
        <f>'T17-zał. (specyfikacja II)'!R89</f>
        <v>0</v>
      </c>
      <c r="M21" s="979" t="s">
        <v>166</v>
      </c>
    </row>
    <row r="22" spans="1:13" ht="13.5" customHeight="1">
      <c r="A22" s="979" t="s">
        <v>7</v>
      </c>
      <c r="B22" s="982" t="s">
        <v>1205</v>
      </c>
      <c r="C22" s="983">
        <f>'T17-zał. (specyfikacja II)'!C111</f>
        <v>0</v>
      </c>
      <c r="D22" s="983">
        <f>'T17-zał. (specyfikacja II)'!D111</f>
        <v>0</v>
      </c>
      <c r="E22" s="983">
        <f>'T17-zał. (specyfikacja II)'!O111</f>
        <v>0</v>
      </c>
      <c r="F22" s="983">
        <f>'T17-zał. (specyfikacja II)'!M111</f>
        <v>0</v>
      </c>
      <c r="G22" s="983">
        <f>'T17-zał. (specyfikacja II)'!N111</f>
        <v>0</v>
      </c>
      <c r="H22" s="983">
        <f t="shared" si="3"/>
        <v>0</v>
      </c>
      <c r="I22" s="997">
        <f t="shared" si="4"/>
        <v>0</v>
      </c>
      <c r="J22" s="983">
        <f>'T17-zał. (specyfikacja II)'!Q111</f>
        <v>0</v>
      </c>
      <c r="K22" s="979" t="s">
        <v>166</v>
      </c>
      <c r="L22" s="983">
        <f>'T17-zał. (specyfikacja II)'!R111</f>
        <v>0</v>
      </c>
      <c r="M22" s="979" t="s">
        <v>166</v>
      </c>
    </row>
    <row r="23" spans="1:13" ht="13.5" customHeight="1">
      <c r="A23" s="979" t="s">
        <v>206</v>
      </c>
      <c r="B23" s="982" t="s">
        <v>1206</v>
      </c>
      <c r="C23" s="983">
        <f>'T17-zał. (specyfikacja II)'!C133</f>
        <v>0</v>
      </c>
      <c r="D23" s="983">
        <f>'T17-zał. (specyfikacja II)'!D133</f>
        <v>0</v>
      </c>
      <c r="E23" s="983">
        <f>'T17-zał. (specyfikacja II)'!O133</f>
        <v>0</v>
      </c>
      <c r="F23" s="983">
        <f>'T17-zał. (specyfikacja II)'!M133</f>
        <v>0</v>
      </c>
      <c r="G23" s="983">
        <f>'T17-zał. (specyfikacja II)'!N133</f>
        <v>0</v>
      </c>
      <c r="H23" s="983">
        <f t="shared" si="3"/>
        <v>0</v>
      </c>
      <c r="I23" s="997">
        <f t="shared" si="4"/>
        <v>0</v>
      </c>
      <c r="J23" s="983">
        <f>'T17-zał. (specyfikacja II)'!Q133</f>
        <v>0</v>
      </c>
      <c r="K23" s="979" t="s">
        <v>166</v>
      </c>
      <c r="L23" s="983">
        <f>'T17-zał. (specyfikacja II)'!R133</f>
        <v>0</v>
      </c>
      <c r="M23" s="979" t="s">
        <v>166</v>
      </c>
    </row>
    <row r="24" spans="1:13" ht="13.5" customHeight="1">
      <c r="A24" s="985"/>
      <c r="B24" s="1443" t="s">
        <v>1207</v>
      </c>
      <c r="C24" s="1444"/>
      <c r="D24" s="1444"/>
      <c r="E24" s="1444"/>
      <c r="F24" s="1444"/>
      <c r="G24" s="1444"/>
      <c r="H24" s="1444"/>
      <c r="I24" s="986"/>
      <c r="J24" s="987"/>
      <c r="K24" s="988"/>
      <c r="L24" s="987"/>
      <c r="M24" s="988"/>
    </row>
    <row r="25" spans="1:13" ht="3.75" customHeight="1"/>
    <row r="26" spans="1:13" ht="22.5">
      <c r="B26" s="998" t="s">
        <v>1209</v>
      </c>
      <c r="C26" s="999"/>
      <c r="D26" s="999"/>
      <c r="E26" s="999"/>
      <c r="F26" s="982"/>
      <c r="G26" s="971" t="s">
        <v>1210</v>
      </c>
      <c r="H26" s="971" t="s">
        <v>1211</v>
      </c>
    </row>
    <row r="27" spans="1:13" ht="12.75" customHeight="1">
      <c r="B27" s="1453" t="s">
        <v>1212</v>
      </c>
      <c r="C27" s="1453"/>
      <c r="D27" s="1453"/>
      <c r="E27" s="1453"/>
      <c r="F27" s="1453"/>
      <c r="G27" s="1000"/>
      <c r="H27" s="1000"/>
      <c r="I27" s="1001"/>
      <c r="J27" s="967"/>
    </row>
    <row r="28" spans="1:13" ht="13.5" customHeight="1">
      <c r="B28" s="1453" t="s">
        <v>1213</v>
      </c>
      <c r="C28" s="1453"/>
      <c r="D28" s="1453"/>
      <c r="E28" s="1453"/>
      <c r="F28" s="1453"/>
      <c r="G28" s="1000"/>
      <c r="H28" s="1000"/>
      <c r="I28" s="1001"/>
      <c r="J28" s="967"/>
    </row>
    <row r="29" spans="1:13" ht="8.25" customHeight="1">
      <c r="B29" s="1002"/>
      <c r="C29" s="1002"/>
      <c r="D29" s="1002"/>
      <c r="E29" s="1002"/>
      <c r="F29" s="1002"/>
      <c r="G29" s="991"/>
      <c r="H29" s="1003"/>
      <c r="I29" s="1001"/>
      <c r="J29" s="967"/>
    </row>
    <row r="30" spans="1:13" ht="15.75" customHeight="1">
      <c r="B30" s="1454" t="s">
        <v>1214</v>
      </c>
      <c r="C30" s="1454" t="s">
        <v>81</v>
      </c>
      <c r="D30" s="1457"/>
      <c r="E30" s="1458"/>
      <c r="F30" s="1448" t="s">
        <v>1215</v>
      </c>
      <c r="G30" s="1448"/>
      <c r="H30" s="1448" t="s">
        <v>1216</v>
      </c>
      <c r="I30" s="1448"/>
      <c r="J30" s="967"/>
    </row>
    <row r="31" spans="1:13" ht="33.75">
      <c r="B31" s="1455"/>
      <c r="C31" s="1456"/>
      <c r="D31" s="1459"/>
      <c r="E31" s="1460"/>
      <c r="F31" s="1004" t="s">
        <v>1217</v>
      </c>
      <c r="G31" s="969" t="s">
        <v>1218</v>
      </c>
      <c r="H31" s="1004" t="s">
        <v>1217</v>
      </c>
      <c r="I31" s="969" t="s">
        <v>1218</v>
      </c>
      <c r="J31" s="1005"/>
      <c r="K31" s="1005"/>
      <c r="L31" s="1006"/>
    </row>
    <row r="32" spans="1:13">
      <c r="B32" s="1455"/>
      <c r="C32" s="1449" t="s">
        <v>1202</v>
      </c>
      <c r="D32" s="1449"/>
      <c r="E32" s="1449"/>
      <c r="F32" s="1007" t="e">
        <f t="shared" ref="F32:F37" si="5">D9/C9/12</f>
        <v>#DIV/0!</v>
      </c>
      <c r="G32" s="1008" t="e">
        <f t="shared" ref="G32:G37" si="6">SUM(D9,J9,L9)/C9/12</f>
        <v>#DIV/0!</v>
      </c>
      <c r="H32" s="1007" t="e">
        <f t="shared" ref="H32:H37" si="7">D18/C18/12</f>
        <v>#DIV/0!</v>
      </c>
      <c r="I32" s="1008" t="e">
        <f t="shared" ref="I32:I37" si="8">SUM(D18,J18,L18)/C18/12</f>
        <v>#DIV/0!</v>
      </c>
      <c r="J32" s="1009"/>
      <c r="K32" s="1009"/>
      <c r="L32" s="1010"/>
    </row>
    <row r="33" spans="2:17">
      <c r="B33" s="1455"/>
      <c r="C33" s="1450" t="s">
        <v>1203</v>
      </c>
      <c r="D33" s="1451"/>
      <c r="E33" s="1452"/>
      <c r="F33" s="1007" t="e">
        <f t="shared" si="5"/>
        <v>#DIV/0!</v>
      </c>
      <c r="G33" s="1008" t="e">
        <f t="shared" si="6"/>
        <v>#DIV/0!</v>
      </c>
      <c r="H33" s="1007" t="e">
        <f t="shared" si="7"/>
        <v>#DIV/0!</v>
      </c>
      <c r="I33" s="1008" t="e">
        <f t="shared" si="8"/>
        <v>#DIV/0!</v>
      </c>
      <c r="J33" s="1009"/>
      <c r="K33" s="1009"/>
      <c r="L33" s="1010"/>
    </row>
    <row r="34" spans="2:17">
      <c r="B34" s="1455"/>
      <c r="C34" s="1449" t="s">
        <v>1177</v>
      </c>
      <c r="D34" s="1449"/>
      <c r="E34" s="1449"/>
      <c r="F34" s="1007" t="e">
        <f t="shared" si="5"/>
        <v>#DIV/0!</v>
      </c>
      <c r="G34" s="1008" t="e">
        <f t="shared" si="6"/>
        <v>#DIV/0!</v>
      </c>
      <c r="H34" s="1007" t="e">
        <f t="shared" si="7"/>
        <v>#DIV/0!</v>
      </c>
      <c r="I34" s="1008" t="e">
        <f t="shared" si="8"/>
        <v>#DIV/0!</v>
      </c>
      <c r="J34" s="1009"/>
      <c r="K34" s="1009"/>
      <c r="L34" s="1010"/>
    </row>
    <row r="35" spans="2:17">
      <c r="B35" s="1455"/>
      <c r="C35" s="1449" t="s">
        <v>1204</v>
      </c>
      <c r="D35" s="1449"/>
      <c r="E35" s="1449"/>
      <c r="F35" s="1007" t="e">
        <f t="shared" si="5"/>
        <v>#DIV/0!</v>
      </c>
      <c r="G35" s="1008" t="e">
        <f t="shared" si="6"/>
        <v>#DIV/0!</v>
      </c>
      <c r="H35" s="1007" t="e">
        <f t="shared" si="7"/>
        <v>#DIV/0!</v>
      </c>
      <c r="I35" s="1008" t="e">
        <f t="shared" si="8"/>
        <v>#DIV/0!</v>
      </c>
      <c r="J35" s="1009"/>
      <c r="K35" s="1009"/>
      <c r="L35" s="1010"/>
    </row>
    <row r="36" spans="2:17">
      <c r="B36" s="1455"/>
      <c r="C36" s="1449" t="s">
        <v>1205</v>
      </c>
      <c r="D36" s="1449"/>
      <c r="E36" s="1449"/>
      <c r="F36" s="1007" t="e">
        <f t="shared" si="5"/>
        <v>#DIV/0!</v>
      </c>
      <c r="G36" s="1008" t="e">
        <f t="shared" si="6"/>
        <v>#DIV/0!</v>
      </c>
      <c r="H36" s="1007" t="e">
        <f t="shared" si="7"/>
        <v>#DIV/0!</v>
      </c>
      <c r="I36" s="1008" t="e">
        <f t="shared" si="8"/>
        <v>#DIV/0!</v>
      </c>
      <c r="J36" s="1009"/>
      <c r="K36" s="1009"/>
      <c r="L36" s="1010"/>
    </row>
    <row r="37" spans="2:17">
      <c r="B37" s="1455"/>
      <c r="C37" s="1449" t="s">
        <v>1206</v>
      </c>
      <c r="D37" s="1449"/>
      <c r="E37" s="1449"/>
      <c r="F37" s="1007" t="e">
        <f t="shared" si="5"/>
        <v>#DIV/0!</v>
      </c>
      <c r="G37" s="1008" t="e">
        <f t="shared" si="6"/>
        <v>#DIV/0!</v>
      </c>
      <c r="H37" s="1007" t="e">
        <f t="shared" si="7"/>
        <v>#DIV/0!</v>
      </c>
      <c r="I37" s="1008" t="e">
        <f t="shared" si="8"/>
        <v>#DIV/0!</v>
      </c>
      <c r="J37" s="1009"/>
      <c r="K37" s="1009"/>
      <c r="L37" s="1010"/>
    </row>
    <row r="38" spans="2:17">
      <c r="B38" s="1456"/>
      <c r="C38" s="1463" t="s">
        <v>1219</v>
      </c>
      <c r="D38" s="1463"/>
      <c r="E38" s="1463"/>
      <c r="F38" s="1011" t="e">
        <f>(D8-D9)/(C8-C9)/12</f>
        <v>#DIV/0!</v>
      </c>
      <c r="G38" s="1011" t="e">
        <f>SUM((D8-D9)+(J8-J9)+(L8-L9))/(C8-C9)/12</f>
        <v>#DIV/0!</v>
      </c>
      <c r="H38" s="1011" t="e">
        <f>(D17-D18)/(C17-C18)/12</f>
        <v>#DIV/0!</v>
      </c>
      <c r="I38" s="1012" t="e">
        <f>SUM((D17-D18)+(J17-J18)+(L17-L18))/(C17-C18)/12</f>
        <v>#DIV/0!</v>
      </c>
      <c r="J38" s="1010"/>
      <c r="K38" s="1010"/>
      <c r="L38" s="1009"/>
    </row>
    <row r="39" spans="2:17" ht="13.5" customHeight="1">
      <c r="B39" s="1070" t="s">
        <v>1220</v>
      </c>
      <c r="C39" s="1070"/>
      <c r="D39" s="1070"/>
      <c r="E39" s="1013"/>
      <c r="F39" s="1010"/>
      <c r="G39" s="1010"/>
      <c r="H39" s="1010"/>
      <c r="I39" s="965"/>
      <c r="J39" s="1464"/>
      <c r="K39" s="1464"/>
      <c r="L39" s="1464"/>
      <c r="M39" s="1464"/>
    </row>
    <row r="40" spans="2:17" ht="13.5" customHeight="1">
      <c r="B40" s="1005" t="s">
        <v>1221</v>
      </c>
      <c r="C40" s="1005"/>
      <c r="D40" s="1005"/>
      <c r="E40" s="1013"/>
      <c r="H40" s="1010"/>
      <c r="I40" s="965"/>
      <c r="J40" s="1464"/>
      <c r="K40" s="1464"/>
      <c r="L40" s="1464"/>
      <c r="M40" s="1464"/>
    </row>
    <row r="41" spans="2:17">
      <c r="B41" s="965" t="s">
        <v>1222</v>
      </c>
      <c r="E41" s="1014"/>
      <c r="F41" s="1015"/>
      <c r="G41" s="1009" t="s">
        <v>1223</v>
      </c>
      <c r="I41" s="965"/>
      <c r="J41" s="1465"/>
      <c r="K41" s="1465"/>
      <c r="L41" s="1465"/>
      <c r="M41" s="1465"/>
    </row>
    <row r="42" spans="2:17" ht="28.5" customHeight="1">
      <c r="B42" s="1418" t="s">
        <v>1113</v>
      </c>
      <c r="C42" s="1419"/>
      <c r="D42" s="1419"/>
      <c r="E42" s="1419"/>
      <c r="F42" s="1419"/>
      <c r="G42" s="1419"/>
      <c r="H42" s="1419"/>
      <c r="I42" s="1419"/>
      <c r="J42" s="1419"/>
      <c r="K42" s="1419"/>
      <c r="L42" s="1419"/>
      <c r="M42" s="1419"/>
      <c r="N42" s="178"/>
      <c r="O42" s="178"/>
      <c r="P42" s="178"/>
      <c r="Q42" s="178"/>
    </row>
    <row r="43" spans="2:17" ht="20.100000000000001" customHeight="1">
      <c r="B43" s="1016"/>
      <c r="C43" s="1466" t="s">
        <v>1114</v>
      </c>
      <c r="D43" s="1467"/>
      <c r="E43" s="1467"/>
      <c r="F43" s="1467"/>
      <c r="G43" s="1069"/>
      <c r="H43" s="1071"/>
      <c r="I43" s="1466" t="s">
        <v>181</v>
      </c>
      <c r="J43" s="1467"/>
      <c r="K43" s="1467"/>
      <c r="L43" s="1467"/>
      <c r="M43" s="1017"/>
      <c r="N43" s="1018"/>
    </row>
    <row r="44" spans="2:17" ht="129.94999999999999" customHeight="1">
      <c r="B44" s="1018"/>
      <c r="C44" s="1461"/>
      <c r="D44" s="1441"/>
      <c r="E44" s="1441"/>
      <c r="F44" s="1442"/>
      <c r="G44" s="1019"/>
      <c r="I44" s="1462"/>
      <c r="J44" s="1441"/>
      <c r="K44" s="1441"/>
      <c r="L44" s="1442"/>
      <c r="M44" s="894"/>
      <c r="N44" s="1018"/>
    </row>
    <row r="45" spans="2:17" ht="15" customHeight="1">
      <c r="B45" s="1018"/>
      <c r="C45" s="1468" t="s">
        <v>624</v>
      </c>
      <c r="D45" s="1469"/>
      <c r="E45" s="1469"/>
      <c r="F45" s="1469"/>
      <c r="G45" s="703"/>
      <c r="I45" s="1468" t="s">
        <v>624</v>
      </c>
      <c r="J45" s="1469"/>
      <c r="K45" s="1469"/>
      <c r="L45" s="1469"/>
      <c r="M45" s="1020"/>
      <c r="N45" s="1018"/>
    </row>
    <row r="46" spans="2:17" ht="15" customHeight="1">
      <c r="B46" s="1018"/>
      <c r="C46" s="1021"/>
      <c r="D46" s="703"/>
      <c r="E46" s="703"/>
      <c r="F46" s="703"/>
      <c r="G46" s="703"/>
      <c r="I46" s="1021"/>
      <c r="J46" s="703"/>
      <c r="L46" s="1021"/>
      <c r="M46" s="1020"/>
      <c r="N46" s="1018"/>
    </row>
    <row r="47" spans="2:17" ht="20.100000000000001" customHeight="1">
      <c r="B47" s="1018"/>
      <c r="C47" s="1472" t="s">
        <v>1224</v>
      </c>
      <c r="D47" s="1473"/>
      <c r="E47" s="1473"/>
      <c r="F47" s="1473"/>
      <c r="G47" s="178"/>
      <c r="I47" s="1474"/>
      <c r="J47" s="1435"/>
      <c r="K47" s="1435"/>
      <c r="L47" s="1435"/>
      <c r="M47" s="1022"/>
      <c r="N47" s="1018"/>
    </row>
    <row r="48" spans="2:17" ht="129.94999999999999" customHeight="1">
      <c r="B48" s="1018"/>
      <c r="C48" s="1461"/>
      <c r="D48" s="1441"/>
      <c r="E48" s="1441"/>
      <c r="F48" s="1442"/>
      <c r="G48" s="1019"/>
      <c r="I48" s="1475"/>
      <c r="J48" s="1434"/>
      <c r="K48" s="1434"/>
      <c r="L48" s="1434"/>
      <c r="M48" s="1023"/>
      <c r="N48" s="1018"/>
    </row>
    <row r="49" spans="2:14" ht="15" customHeight="1">
      <c r="B49" s="1018"/>
      <c r="C49" s="1468" t="s">
        <v>624</v>
      </c>
      <c r="D49" s="1469"/>
      <c r="E49" s="1469"/>
      <c r="F49" s="1469"/>
      <c r="G49" s="703"/>
      <c r="I49" s="1470"/>
      <c r="J49" s="1471"/>
      <c r="K49" s="1471"/>
      <c r="L49" s="1471"/>
      <c r="M49" s="1020"/>
      <c r="N49" s="1018"/>
    </row>
    <row r="50" spans="2:14" ht="30.75" customHeight="1">
      <c r="B50" s="1426" t="s">
        <v>1116</v>
      </c>
      <c r="C50" s="1427"/>
      <c r="D50" s="1427"/>
      <c r="E50" s="1427"/>
      <c r="F50" s="1427"/>
      <c r="G50" s="1427"/>
      <c r="H50" s="1427"/>
      <c r="I50" s="1427"/>
      <c r="J50" s="1427"/>
      <c r="K50" s="1427"/>
      <c r="L50" s="1427"/>
      <c r="M50" s="1428"/>
      <c r="N50" s="963"/>
    </row>
  </sheetData>
  <mergeCells count="39">
    <mergeCell ref="C49:F49"/>
    <mergeCell ref="I49:L49"/>
    <mergeCell ref="B50:M50"/>
    <mergeCell ref="C45:F45"/>
    <mergeCell ref="I45:L45"/>
    <mergeCell ref="C47:F47"/>
    <mergeCell ref="I47:L47"/>
    <mergeCell ref="C48:F48"/>
    <mergeCell ref="I48:L48"/>
    <mergeCell ref="C44:F44"/>
    <mergeCell ref="I44:L44"/>
    <mergeCell ref="C36:E36"/>
    <mergeCell ref="C37:E37"/>
    <mergeCell ref="C38:E38"/>
    <mergeCell ref="J39:K39"/>
    <mergeCell ref="L39:M39"/>
    <mergeCell ref="J40:K40"/>
    <mergeCell ref="L40:M40"/>
    <mergeCell ref="J41:K41"/>
    <mergeCell ref="L41:M41"/>
    <mergeCell ref="B42:M42"/>
    <mergeCell ref="C43:F43"/>
    <mergeCell ref="I43:L43"/>
    <mergeCell ref="B27:F27"/>
    <mergeCell ref="B28:F28"/>
    <mergeCell ref="B30:B38"/>
    <mergeCell ref="C30:E31"/>
    <mergeCell ref="F30:G30"/>
    <mergeCell ref="H30:I30"/>
    <mergeCell ref="C32:E32"/>
    <mergeCell ref="C33:E33"/>
    <mergeCell ref="C34:E34"/>
    <mergeCell ref="C35:E35"/>
    <mergeCell ref="B24:H24"/>
    <mergeCell ref="K1:M1"/>
    <mergeCell ref="B2:M2"/>
    <mergeCell ref="A3:M3"/>
    <mergeCell ref="F4:H4"/>
    <mergeCell ref="B15:H15"/>
  </mergeCells>
  <printOptions horizontalCentered="1"/>
  <pageMargins left="0.11811023622047245" right="0.11811023622047245" top="0.15748031496062992" bottom="0.15748031496062992" header="0.31496062992125984" footer="0.31496062992125984"/>
  <pageSetup paperSize="9" scale="9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AE65D-E08E-46CB-9AE8-65FDDB7E58AE}">
  <dimension ref="A1:S136"/>
  <sheetViews>
    <sheetView view="pageBreakPreview" zoomScale="90" zoomScaleNormal="100" zoomScaleSheetLayoutView="90" workbookViewId="0">
      <selection activeCell="H316" sqref="H316"/>
    </sheetView>
  </sheetViews>
  <sheetFormatPr defaultRowHeight="12.75"/>
  <cols>
    <col min="1" max="1" width="3.7109375" style="76" customWidth="1"/>
    <col min="2" max="2" width="14.42578125" style="76" customWidth="1"/>
    <col min="3" max="3" width="7.42578125" style="76" customWidth="1"/>
    <col min="4" max="4" width="13.5703125" style="76" customWidth="1"/>
    <col min="5" max="5" width="13" style="76" customWidth="1"/>
    <col min="6" max="11" width="11.7109375" style="76" customWidth="1"/>
    <col min="12" max="12" width="13.5703125" style="76" customWidth="1"/>
    <col min="13" max="15" width="12.28515625" style="76" customWidth="1"/>
    <col min="16" max="16" width="13.5703125" style="76" customWidth="1"/>
    <col min="17" max="18" width="12.28515625" style="76" customWidth="1"/>
    <col min="19" max="19" width="14.7109375" style="76" customWidth="1"/>
    <col min="20" max="16384" width="9.140625" style="76"/>
  </cols>
  <sheetData>
    <row r="1" spans="1:19">
      <c r="P1" s="76" t="s">
        <v>1225</v>
      </c>
    </row>
    <row r="2" spans="1:19" ht="20.100000000000001" customHeight="1">
      <c r="A2" s="1226" t="s">
        <v>1226</v>
      </c>
      <c r="B2" s="1196"/>
      <c r="C2" s="1196"/>
      <c r="D2" s="1196"/>
      <c r="E2" s="1196"/>
      <c r="F2" s="1196"/>
      <c r="G2" s="1196"/>
      <c r="H2" s="1196"/>
      <c r="I2" s="1196"/>
      <c r="J2" s="1196"/>
      <c r="K2" s="1196"/>
      <c r="L2" s="1196"/>
      <c r="M2" s="1196"/>
      <c r="N2" s="1196"/>
      <c r="O2" s="1196"/>
      <c r="P2" s="1196"/>
      <c r="Q2" s="1196"/>
      <c r="R2" s="1196"/>
      <c r="S2" s="1196"/>
    </row>
    <row r="3" spans="1:19" ht="20.100000000000001" customHeight="1">
      <c r="A3" s="1476"/>
      <c r="B3" s="1476"/>
      <c r="C3" s="1476"/>
      <c r="D3" s="1476"/>
      <c r="E3" s="1476"/>
      <c r="F3" s="1476"/>
      <c r="G3" s="1476"/>
      <c r="H3" s="1476"/>
      <c r="I3" s="1476"/>
      <c r="J3" s="1476"/>
      <c r="K3" s="1476"/>
      <c r="L3" s="1476"/>
      <c r="M3" s="1476"/>
      <c r="N3" s="1476"/>
      <c r="O3" s="1476"/>
      <c r="P3" s="1476"/>
      <c r="Q3" s="1476"/>
      <c r="R3" s="1476"/>
      <c r="S3" s="1476"/>
    </row>
    <row r="4" spans="1:19" ht="15">
      <c r="A4" s="1477" t="s">
        <v>829</v>
      </c>
      <c r="B4" s="1477"/>
      <c r="C4" s="1477"/>
      <c r="D4" s="1477"/>
      <c r="E4" s="1477"/>
      <c r="F4" s="1477"/>
      <c r="G4" s="1477"/>
      <c r="H4" s="1477"/>
      <c r="I4" s="1477"/>
      <c r="J4" s="1477"/>
      <c r="K4" s="1477"/>
      <c r="L4" s="1477"/>
      <c r="M4" s="1477"/>
      <c r="N4" s="1477"/>
      <c r="O4" s="1477"/>
      <c r="P4" s="1477"/>
      <c r="Q4" s="1477"/>
      <c r="R4" s="1477"/>
      <c r="S4" s="1477"/>
    </row>
    <row r="5" spans="1:19">
      <c r="S5" s="968" t="s">
        <v>1187</v>
      </c>
    </row>
    <row r="6" spans="1:19" ht="15">
      <c r="A6" s="743" t="s">
        <v>1227</v>
      </c>
    </row>
    <row r="8" spans="1:19">
      <c r="A8" s="1412" t="s">
        <v>1188</v>
      </c>
      <c r="B8" s="1412" t="s">
        <v>1189</v>
      </c>
      <c r="C8" s="1412" t="s">
        <v>1228</v>
      </c>
      <c r="D8" s="1412" t="s">
        <v>1191</v>
      </c>
      <c r="E8" s="1024" t="s">
        <v>231</v>
      </c>
      <c r="F8" s="1025"/>
      <c r="G8" s="1025"/>
      <c r="H8" s="1025"/>
      <c r="I8" s="1025"/>
      <c r="J8" s="1025"/>
      <c r="K8" s="1026"/>
      <c r="L8" s="1412" t="s">
        <v>1229</v>
      </c>
      <c r="M8" s="1024" t="s">
        <v>231</v>
      </c>
      <c r="N8" s="1025"/>
      <c r="O8" s="1025"/>
      <c r="P8" s="1412" t="s">
        <v>1230</v>
      </c>
      <c r="Q8" s="1024" t="s">
        <v>231</v>
      </c>
      <c r="R8" s="1025"/>
      <c r="S8" s="1412" t="s">
        <v>1231</v>
      </c>
    </row>
    <row r="9" spans="1:19" ht="38.25" customHeight="1">
      <c r="A9" s="1413"/>
      <c r="B9" s="1413"/>
      <c r="C9" s="1413"/>
      <c r="D9" s="1413"/>
      <c r="E9" s="731" t="s">
        <v>232</v>
      </c>
      <c r="F9" s="731" t="s">
        <v>1232</v>
      </c>
      <c r="G9" s="731" t="s">
        <v>1233</v>
      </c>
      <c r="H9" s="731" t="s">
        <v>284</v>
      </c>
      <c r="I9" s="731" t="s">
        <v>1234</v>
      </c>
      <c r="J9" s="731" t="s">
        <v>1235</v>
      </c>
      <c r="K9" s="177" t="s">
        <v>1236</v>
      </c>
      <c r="L9" s="1413"/>
      <c r="M9" s="731" t="s">
        <v>1193</v>
      </c>
      <c r="N9" s="731" t="s">
        <v>287</v>
      </c>
      <c r="O9" s="731" t="s">
        <v>1237</v>
      </c>
      <c r="P9" s="1413"/>
      <c r="Q9" s="731" t="s">
        <v>1238</v>
      </c>
      <c r="R9" s="731" t="s">
        <v>1239</v>
      </c>
      <c r="S9" s="1413"/>
    </row>
    <row r="10" spans="1:19">
      <c r="A10" s="1027">
        <v>1</v>
      </c>
      <c r="B10" s="1027">
        <v>2</v>
      </c>
      <c r="C10" s="1027">
        <v>3</v>
      </c>
      <c r="D10" s="1027">
        <v>4</v>
      </c>
      <c r="E10" s="1027">
        <v>5</v>
      </c>
      <c r="F10" s="1027">
        <v>6</v>
      </c>
      <c r="G10" s="1027">
        <v>7</v>
      </c>
      <c r="H10" s="1027">
        <v>8</v>
      </c>
      <c r="I10" s="1027">
        <v>9</v>
      </c>
      <c r="J10" s="1027">
        <v>10</v>
      </c>
      <c r="K10" s="1027">
        <v>11</v>
      </c>
      <c r="L10" s="1027">
        <v>12</v>
      </c>
      <c r="M10" s="1027">
        <v>13</v>
      </c>
      <c r="N10" s="1027">
        <v>14</v>
      </c>
      <c r="O10" s="1027">
        <v>15</v>
      </c>
      <c r="P10" s="1027">
        <v>16</v>
      </c>
      <c r="Q10" s="1027">
        <v>17</v>
      </c>
      <c r="R10" s="1027">
        <v>18</v>
      </c>
      <c r="S10" s="1027">
        <v>19</v>
      </c>
    </row>
    <row r="11" spans="1:19" s="965" customFormat="1" ht="13.5" customHeight="1">
      <c r="A11" s="981" t="s">
        <v>83</v>
      </c>
      <c r="B11" s="985" t="s">
        <v>1240</v>
      </c>
      <c r="C11" s="1028"/>
      <c r="D11" s="1029">
        <f>SUM(E11:K11)</f>
        <v>0</v>
      </c>
      <c r="E11" s="1029"/>
      <c r="F11" s="1029"/>
      <c r="G11" s="1029"/>
      <c r="H11" s="1029"/>
      <c r="I11" s="1029"/>
      <c r="J11" s="1029"/>
      <c r="K11" s="1029"/>
      <c r="L11" s="1029">
        <f>SUM(M11:O11)</f>
        <v>0</v>
      </c>
      <c r="M11" s="1029"/>
      <c r="N11" s="1029"/>
      <c r="O11" s="1029"/>
      <c r="P11" s="1029">
        <f>SUM(Q11:R11)</f>
        <v>0</v>
      </c>
      <c r="Q11" s="1029"/>
      <c r="R11" s="1029"/>
      <c r="S11" s="1029">
        <f>D11+L11+P11</f>
        <v>0</v>
      </c>
    </row>
    <row r="12" spans="1:19" s="965" customFormat="1" ht="13.5" customHeight="1">
      <c r="A12" s="981" t="s">
        <v>98</v>
      </c>
      <c r="B12" s="985" t="s">
        <v>1241</v>
      </c>
      <c r="C12" s="1028"/>
      <c r="D12" s="1029">
        <f t="shared" ref="D12:D22" si="0">SUM(E12:K12)</f>
        <v>0</v>
      </c>
      <c r="E12" s="1029"/>
      <c r="F12" s="1029"/>
      <c r="G12" s="1029"/>
      <c r="H12" s="1029"/>
      <c r="I12" s="1029"/>
      <c r="J12" s="1029"/>
      <c r="K12" s="1029"/>
      <c r="L12" s="1029">
        <f t="shared" ref="L12:L22" si="1">SUM(M12:O12)</f>
        <v>0</v>
      </c>
      <c r="M12" s="1029"/>
      <c r="N12" s="1029"/>
      <c r="O12" s="1029"/>
      <c r="P12" s="1029">
        <f t="shared" ref="P12:P22" si="2">SUM(Q12:R12)</f>
        <v>0</v>
      </c>
      <c r="Q12" s="1029"/>
      <c r="R12" s="1029"/>
      <c r="S12" s="1029">
        <f t="shared" ref="S12:S22" si="3">D12+L12+P12</f>
        <v>0</v>
      </c>
    </row>
    <row r="13" spans="1:19" s="965" customFormat="1" ht="13.5" customHeight="1">
      <c r="A13" s="981" t="s">
        <v>164</v>
      </c>
      <c r="B13" s="985" t="s">
        <v>1242</v>
      </c>
      <c r="C13" s="1028"/>
      <c r="D13" s="1029">
        <f t="shared" si="0"/>
        <v>0</v>
      </c>
      <c r="E13" s="1029"/>
      <c r="F13" s="1029"/>
      <c r="G13" s="1029"/>
      <c r="H13" s="1029"/>
      <c r="I13" s="1029"/>
      <c r="J13" s="1029"/>
      <c r="K13" s="1029"/>
      <c r="L13" s="1029">
        <f t="shared" si="1"/>
        <v>0</v>
      </c>
      <c r="M13" s="1029"/>
      <c r="N13" s="1029"/>
      <c r="O13" s="1029"/>
      <c r="P13" s="1029">
        <f t="shared" si="2"/>
        <v>0</v>
      </c>
      <c r="Q13" s="1029"/>
      <c r="R13" s="1029"/>
      <c r="S13" s="1029">
        <f t="shared" si="3"/>
        <v>0</v>
      </c>
    </row>
    <row r="14" spans="1:19" s="965" customFormat="1" ht="13.5" customHeight="1">
      <c r="A14" s="981" t="s">
        <v>172</v>
      </c>
      <c r="B14" s="985" t="s">
        <v>1243</v>
      </c>
      <c r="C14" s="1028"/>
      <c r="D14" s="1029">
        <f t="shared" si="0"/>
        <v>0</v>
      </c>
      <c r="E14" s="1029"/>
      <c r="F14" s="1029"/>
      <c r="G14" s="1029"/>
      <c r="H14" s="1029"/>
      <c r="I14" s="1029"/>
      <c r="J14" s="1029"/>
      <c r="K14" s="1029"/>
      <c r="L14" s="1029">
        <f t="shared" si="1"/>
        <v>0</v>
      </c>
      <c r="M14" s="1029"/>
      <c r="N14" s="1029"/>
      <c r="O14" s="1029"/>
      <c r="P14" s="1029">
        <f t="shared" si="2"/>
        <v>0</v>
      </c>
      <c r="Q14" s="1029"/>
      <c r="R14" s="1029"/>
      <c r="S14" s="1029">
        <f t="shared" si="3"/>
        <v>0</v>
      </c>
    </row>
    <row r="15" spans="1:19" s="965" customFormat="1" ht="13.5" customHeight="1">
      <c r="A15" s="981" t="s">
        <v>7</v>
      </c>
      <c r="B15" s="985" t="s">
        <v>1244</v>
      </c>
      <c r="C15" s="1028"/>
      <c r="D15" s="1029">
        <f t="shared" si="0"/>
        <v>0</v>
      </c>
      <c r="E15" s="1029"/>
      <c r="F15" s="1029"/>
      <c r="G15" s="1029"/>
      <c r="H15" s="1029"/>
      <c r="I15" s="1029"/>
      <c r="J15" s="1029"/>
      <c r="K15" s="1029"/>
      <c r="L15" s="1029">
        <f t="shared" si="1"/>
        <v>0</v>
      </c>
      <c r="M15" s="1029"/>
      <c r="N15" s="1029"/>
      <c r="O15" s="1029"/>
      <c r="P15" s="1029">
        <f t="shared" si="2"/>
        <v>0</v>
      </c>
      <c r="Q15" s="1029"/>
      <c r="R15" s="1029"/>
      <c r="S15" s="1029">
        <f t="shared" si="3"/>
        <v>0</v>
      </c>
    </row>
    <row r="16" spans="1:19" s="965" customFormat="1" ht="13.5" customHeight="1">
      <c r="A16" s="981" t="s">
        <v>206</v>
      </c>
      <c r="B16" s="985" t="s">
        <v>1245</v>
      </c>
      <c r="C16" s="1028"/>
      <c r="D16" s="1029">
        <f t="shared" si="0"/>
        <v>0</v>
      </c>
      <c r="E16" s="1029"/>
      <c r="F16" s="1029"/>
      <c r="G16" s="1029"/>
      <c r="H16" s="1029"/>
      <c r="I16" s="1029"/>
      <c r="J16" s="1029"/>
      <c r="K16" s="1029"/>
      <c r="L16" s="1029">
        <f t="shared" si="1"/>
        <v>0</v>
      </c>
      <c r="M16" s="1029"/>
      <c r="N16" s="1029"/>
      <c r="O16" s="1029"/>
      <c r="P16" s="1029">
        <f t="shared" si="2"/>
        <v>0</v>
      </c>
      <c r="Q16" s="1029"/>
      <c r="R16" s="1029"/>
      <c r="S16" s="1029">
        <f t="shared" si="3"/>
        <v>0</v>
      </c>
    </row>
    <row r="17" spans="1:19" s="965" customFormat="1" ht="13.5" customHeight="1">
      <c r="A17" s="981" t="s">
        <v>208</v>
      </c>
      <c r="B17" s="985" t="s">
        <v>1246</v>
      </c>
      <c r="C17" s="1028"/>
      <c r="D17" s="1029">
        <f t="shared" si="0"/>
        <v>0</v>
      </c>
      <c r="E17" s="1029"/>
      <c r="F17" s="1029"/>
      <c r="G17" s="1029"/>
      <c r="H17" s="1029"/>
      <c r="I17" s="1029"/>
      <c r="J17" s="1029"/>
      <c r="K17" s="1029"/>
      <c r="L17" s="1029">
        <f t="shared" si="1"/>
        <v>0</v>
      </c>
      <c r="M17" s="1029"/>
      <c r="N17" s="1029"/>
      <c r="O17" s="1029"/>
      <c r="P17" s="1029">
        <f t="shared" si="2"/>
        <v>0</v>
      </c>
      <c r="Q17" s="1029"/>
      <c r="R17" s="1029"/>
      <c r="S17" s="1029">
        <f t="shared" si="3"/>
        <v>0</v>
      </c>
    </row>
    <row r="18" spans="1:19" s="965" customFormat="1" ht="13.5" customHeight="1">
      <c r="A18" s="981" t="s">
        <v>239</v>
      </c>
      <c r="B18" s="985" t="s">
        <v>1247</v>
      </c>
      <c r="C18" s="1028"/>
      <c r="D18" s="1029">
        <f t="shared" si="0"/>
        <v>0</v>
      </c>
      <c r="E18" s="1029"/>
      <c r="F18" s="1029"/>
      <c r="G18" s="1029"/>
      <c r="H18" s="1029"/>
      <c r="I18" s="1029"/>
      <c r="J18" s="1029"/>
      <c r="K18" s="1029"/>
      <c r="L18" s="1029">
        <f t="shared" si="1"/>
        <v>0</v>
      </c>
      <c r="M18" s="1029"/>
      <c r="N18" s="1029"/>
      <c r="O18" s="1029"/>
      <c r="P18" s="1029">
        <f t="shared" si="2"/>
        <v>0</v>
      </c>
      <c r="Q18" s="1029"/>
      <c r="R18" s="1029"/>
      <c r="S18" s="1029">
        <f t="shared" si="3"/>
        <v>0</v>
      </c>
    </row>
    <row r="19" spans="1:19" s="965" customFormat="1" ht="13.5" customHeight="1">
      <c r="A19" s="981" t="s">
        <v>240</v>
      </c>
      <c r="B19" s="985" t="s">
        <v>1248</v>
      </c>
      <c r="C19" s="1028"/>
      <c r="D19" s="1029">
        <f t="shared" si="0"/>
        <v>0</v>
      </c>
      <c r="E19" s="1029"/>
      <c r="F19" s="1029"/>
      <c r="G19" s="1029"/>
      <c r="H19" s="1029"/>
      <c r="I19" s="1029"/>
      <c r="J19" s="1029"/>
      <c r="K19" s="1029"/>
      <c r="L19" s="1029">
        <f t="shared" si="1"/>
        <v>0</v>
      </c>
      <c r="M19" s="1029"/>
      <c r="N19" s="1029"/>
      <c r="O19" s="1029"/>
      <c r="P19" s="1029">
        <f t="shared" si="2"/>
        <v>0</v>
      </c>
      <c r="Q19" s="1029"/>
      <c r="R19" s="1029"/>
      <c r="S19" s="1029">
        <f t="shared" si="3"/>
        <v>0</v>
      </c>
    </row>
    <row r="20" spans="1:19" s="965" customFormat="1" ht="13.5" customHeight="1">
      <c r="A20" s="981" t="s">
        <v>241</v>
      </c>
      <c r="B20" s="985" t="s">
        <v>1249</v>
      </c>
      <c r="C20" s="1028"/>
      <c r="D20" s="1029">
        <f t="shared" si="0"/>
        <v>0</v>
      </c>
      <c r="E20" s="1029"/>
      <c r="F20" s="1029"/>
      <c r="G20" s="1029"/>
      <c r="H20" s="1029"/>
      <c r="I20" s="1029"/>
      <c r="J20" s="1029"/>
      <c r="K20" s="1029"/>
      <c r="L20" s="1029">
        <f t="shared" si="1"/>
        <v>0</v>
      </c>
      <c r="M20" s="1029"/>
      <c r="N20" s="1029"/>
      <c r="O20" s="1029"/>
      <c r="P20" s="1029">
        <f t="shared" si="2"/>
        <v>0</v>
      </c>
      <c r="Q20" s="1029"/>
      <c r="R20" s="1029"/>
      <c r="S20" s="1029">
        <f t="shared" si="3"/>
        <v>0</v>
      </c>
    </row>
    <row r="21" spans="1:19" s="965" customFormat="1" ht="13.5" customHeight="1">
      <c r="A21" s="981" t="s">
        <v>242</v>
      </c>
      <c r="B21" s="985" t="s">
        <v>1250</v>
      </c>
      <c r="C21" s="1028"/>
      <c r="D21" s="1029">
        <f t="shared" si="0"/>
        <v>0</v>
      </c>
      <c r="E21" s="1029"/>
      <c r="F21" s="1029"/>
      <c r="G21" s="1029"/>
      <c r="H21" s="1029"/>
      <c r="I21" s="1029"/>
      <c r="J21" s="1029"/>
      <c r="K21" s="1029"/>
      <c r="L21" s="1029">
        <f t="shared" si="1"/>
        <v>0</v>
      </c>
      <c r="M21" s="1029"/>
      <c r="N21" s="1029"/>
      <c r="O21" s="1029"/>
      <c r="P21" s="1029">
        <f t="shared" si="2"/>
        <v>0</v>
      </c>
      <c r="Q21" s="1029"/>
      <c r="R21" s="1029"/>
      <c r="S21" s="1029">
        <f t="shared" si="3"/>
        <v>0</v>
      </c>
    </row>
    <row r="22" spans="1:19" s="965" customFormat="1" ht="13.5" customHeight="1">
      <c r="A22" s="981" t="s">
        <v>243</v>
      </c>
      <c r="B22" s="985" t="s">
        <v>1251</v>
      </c>
      <c r="C22" s="1028"/>
      <c r="D22" s="1029">
        <f t="shared" si="0"/>
        <v>0</v>
      </c>
      <c r="E22" s="1029"/>
      <c r="F22" s="1029"/>
      <c r="G22" s="1029"/>
      <c r="H22" s="1029"/>
      <c r="I22" s="1029"/>
      <c r="J22" s="1029"/>
      <c r="K22" s="1029"/>
      <c r="L22" s="1029">
        <f t="shared" si="1"/>
        <v>0</v>
      </c>
      <c r="M22" s="1029"/>
      <c r="N22" s="1029"/>
      <c r="O22" s="1029"/>
      <c r="P22" s="1029">
        <f t="shared" si="2"/>
        <v>0</v>
      </c>
      <c r="Q22" s="1029"/>
      <c r="R22" s="1029"/>
      <c r="S22" s="1029">
        <f t="shared" si="3"/>
        <v>0</v>
      </c>
    </row>
    <row r="23" spans="1:19" s="967" customFormat="1" ht="13.5" customHeight="1">
      <c r="A23" s="1030"/>
      <c r="B23" s="1030" t="s">
        <v>326</v>
      </c>
      <c r="C23" s="1031">
        <f>SUM(C11:C22)/12</f>
        <v>0</v>
      </c>
      <c r="D23" s="1032">
        <f>SUM(D11:D22)</f>
        <v>0</v>
      </c>
      <c r="E23" s="1032">
        <f t="shared" ref="E23:S23" si="4">SUM(E11:E22)</f>
        <v>0</v>
      </c>
      <c r="F23" s="1032">
        <f t="shared" si="4"/>
        <v>0</v>
      </c>
      <c r="G23" s="1032">
        <f t="shared" si="4"/>
        <v>0</v>
      </c>
      <c r="H23" s="1032">
        <f t="shared" si="4"/>
        <v>0</v>
      </c>
      <c r="I23" s="1032">
        <f t="shared" si="4"/>
        <v>0</v>
      </c>
      <c r="J23" s="1032">
        <f t="shared" si="4"/>
        <v>0</v>
      </c>
      <c r="K23" s="1032">
        <f t="shared" si="4"/>
        <v>0</v>
      </c>
      <c r="L23" s="1032">
        <f t="shared" si="4"/>
        <v>0</v>
      </c>
      <c r="M23" s="1032">
        <f t="shared" si="4"/>
        <v>0</v>
      </c>
      <c r="N23" s="1032">
        <f t="shared" si="4"/>
        <v>0</v>
      </c>
      <c r="O23" s="1032">
        <f t="shared" si="4"/>
        <v>0</v>
      </c>
      <c r="P23" s="1032">
        <f t="shared" si="4"/>
        <v>0</v>
      </c>
      <c r="Q23" s="1032">
        <f t="shared" si="4"/>
        <v>0</v>
      </c>
      <c r="R23" s="1032">
        <f t="shared" si="4"/>
        <v>0</v>
      </c>
      <c r="S23" s="1032">
        <f t="shared" si="4"/>
        <v>0</v>
      </c>
    </row>
    <row r="24" spans="1:19">
      <c r="C24" s="1033" t="s">
        <v>261</v>
      </c>
      <c r="D24" s="1034">
        <f>E23+F23+G23+H23+I23+J23+K23</f>
        <v>0</v>
      </c>
      <c r="L24" s="1034">
        <f>M23+N23+O23</f>
        <v>0</v>
      </c>
      <c r="P24" s="1034">
        <f>Q23+R23</f>
        <v>0</v>
      </c>
      <c r="S24" s="1034">
        <f>L23+D23+P23</f>
        <v>0</v>
      </c>
    </row>
    <row r="25" spans="1:19" ht="15">
      <c r="A25" s="76" t="s">
        <v>1252</v>
      </c>
      <c r="B25" s="1035" t="s">
        <v>291</v>
      </c>
      <c r="C25" s="1036"/>
      <c r="D25" s="1037"/>
      <c r="E25" s="1037"/>
      <c r="F25" s="1037"/>
      <c r="G25" s="1037"/>
      <c r="H25" s="1037"/>
      <c r="I25" s="1037"/>
      <c r="J25" s="1037"/>
      <c r="K25" s="1037"/>
      <c r="L25" s="1037"/>
    </row>
    <row r="26" spans="1:19">
      <c r="A26" s="76" t="s">
        <v>359</v>
      </c>
      <c r="B26" s="1035" t="s">
        <v>280</v>
      </c>
    </row>
    <row r="27" spans="1:19" ht="15">
      <c r="A27" s="76" t="s">
        <v>1253</v>
      </c>
      <c r="B27" s="1035" t="s">
        <v>1254</v>
      </c>
      <c r="C27" s="1036"/>
      <c r="D27" s="1037"/>
      <c r="E27" s="1037"/>
      <c r="F27" s="1037"/>
      <c r="G27" s="1037"/>
    </row>
    <row r="28" spans="1:19" ht="15">
      <c r="A28" s="743" t="s">
        <v>1255</v>
      </c>
    </row>
    <row r="30" spans="1:19">
      <c r="A30" s="1412" t="s">
        <v>1188</v>
      </c>
      <c r="B30" s="1412" t="s">
        <v>1189</v>
      </c>
      <c r="C30" s="1412" t="s">
        <v>1228</v>
      </c>
      <c r="D30" s="1412" t="s">
        <v>1191</v>
      </c>
      <c r="E30" s="1024" t="s">
        <v>231</v>
      </c>
      <c r="F30" s="1025"/>
      <c r="G30" s="1025"/>
      <c r="H30" s="1025"/>
      <c r="I30" s="1025"/>
      <c r="J30" s="1025"/>
      <c r="K30" s="1026"/>
      <c r="L30" s="1412" t="s">
        <v>1229</v>
      </c>
      <c r="M30" s="1024" t="s">
        <v>231</v>
      </c>
      <c r="N30" s="1025"/>
      <c r="O30" s="1025"/>
      <c r="P30" s="1412" t="s">
        <v>1230</v>
      </c>
      <c r="Q30" s="1024" t="s">
        <v>231</v>
      </c>
      <c r="R30" s="1025"/>
      <c r="S30" s="1412" t="s">
        <v>1231</v>
      </c>
    </row>
    <row r="31" spans="1:19" ht="38.25" customHeight="1">
      <c r="A31" s="1413"/>
      <c r="B31" s="1413"/>
      <c r="C31" s="1413"/>
      <c r="D31" s="1413"/>
      <c r="E31" s="731" t="s">
        <v>232</v>
      </c>
      <c r="F31" s="731" t="s">
        <v>1232</v>
      </c>
      <c r="G31" s="731" t="s">
        <v>1233</v>
      </c>
      <c r="H31" s="731" t="s">
        <v>284</v>
      </c>
      <c r="I31" s="731" t="s">
        <v>1234</v>
      </c>
      <c r="J31" s="731" t="s">
        <v>1235</v>
      </c>
      <c r="K31" s="177" t="s">
        <v>1236</v>
      </c>
      <c r="L31" s="1413"/>
      <c r="M31" s="731" t="s">
        <v>1193</v>
      </c>
      <c r="N31" s="731" t="s">
        <v>287</v>
      </c>
      <c r="O31" s="731" t="s">
        <v>1256</v>
      </c>
      <c r="P31" s="1413"/>
      <c r="Q31" s="731" t="s">
        <v>1238</v>
      </c>
      <c r="R31" s="731" t="s">
        <v>1239</v>
      </c>
      <c r="S31" s="1413"/>
    </row>
    <row r="32" spans="1:19">
      <c r="A32" s="1027">
        <v>1</v>
      </c>
      <c r="B32" s="1027">
        <v>2</v>
      </c>
      <c r="C32" s="1027">
        <v>3</v>
      </c>
      <c r="D32" s="1027">
        <v>4</v>
      </c>
      <c r="E32" s="1027">
        <v>5</v>
      </c>
      <c r="F32" s="1027">
        <v>6</v>
      </c>
      <c r="G32" s="1027">
        <v>7</v>
      </c>
      <c r="H32" s="1027">
        <v>8</v>
      </c>
      <c r="I32" s="1027">
        <v>9</v>
      </c>
      <c r="J32" s="1027">
        <v>10</v>
      </c>
      <c r="K32" s="1027">
        <v>11</v>
      </c>
      <c r="L32" s="1027">
        <v>12</v>
      </c>
      <c r="M32" s="1027">
        <v>13</v>
      </c>
      <c r="N32" s="1027">
        <v>14</v>
      </c>
      <c r="O32" s="1027">
        <v>15</v>
      </c>
      <c r="P32" s="1027">
        <v>16</v>
      </c>
      <c r="Q32" s="1027">
        <v>17</v>
      </c>
      <c r="R32" s="1027">
        <v>18</v>
      </c>
      <c r="S32" s="1027">
        <v>19</v>
      </c>
    </row>
    <row r="33" spans="1:19" s="965" customFormat="1" ht="13.5" customHeight="1">
      <c r="A33" s="981" t="s">
        <v>83</v>
      </c>
      <c r="B33" s="985" t="s">
        <v>1240</v>
      </c>
      <c r="C33" s="1028"/>
      <c r="D33" s="1029">
        <f>SUM(E33:K33)</f>
        <v>0</v>
      </c>
      <c r="E33" s="1029"/>
      <c r="F33" s="1029"/>
      <c r="G33" s="1029"/>
      <c r="H33" s="1029"/>
      <c r="I33" s="1029"/>
      <c r="J33" s="1029"/>
      <c r="K33" s="1029"/>
      <c r="L33" s="1029">
        <f>SUM(M33:O33)</f>
        <v>0</v>
      </c>
      <c r="M33" s="1029"/>
      <c r="N33" s="1029"/>
      <c r="O33" s="1029"/>
      <c r="P33" s="1029">
        <f>SUM(Q33:R33)</f>
        <v>0</v>
      </c>
      <c r="Q33" s="1029"/>
      <c r="R33" s="1029"/>
      <c r="S33" s="1029">
        <f>D33+L33+P33</f>
        <v>0</v>
      </c>
    </row>
    <row r="34" spans="1:19" s="965" customFormat="1" ht="13.5" customHeight="1">
      <c r="A34" s="981" t="s">
        <v>98</v>
      </c>
      <c r="B34" s="985" t="s">
        <v>1241</v>
      </c>
      <c r="C34" s="1028"/>
      <c r="D34" s="1029">
        <f t="shared" ref="D34:D44" si="5">SUM(E34:K34)</f>
        <v>0</v>
      </c>
      <c r="E34" s="1029"/>
      <c r="F34" s="1029"/>
      <c r="G34" s="1029"/>
      <c r="H34" s="1029"/>
      <c r="I34" s="1029"/>
      <c r="J34" s="1029"/>
      <c r="K34" s="1029"/>
      <c r="L34" s="1029">
        <f t="shared" ref="L34:L44" si="6">SUM(M34:O34)</f>
        <v>0</v>
      </c>
      <c r="M34" s="1029"/>
      <c r="N34" s="1029"/>
      <c r="O34" s="1029"/>
      <c r="P34" s="1029">
        <f t="shared" ref="P34:P44" si="7">SUM(Q34:R34)</f>
        <v>0</v>
      </c>
      <c r="Q34" s="1029"/>
      <c r="R34" s="1029"/>
      <c r="S34" s="1029">
        <f t="shared" ref="S34:S44" si="8">D34+L34+P34</f>
        <v>0</v>
      </c>
    </row>
    <row r="35" spans="1:19" s="965" customFormat="1" ht="13.5" customHeight="1">
      <c r="A35" s="981" t="s">
        <v>164</v>
      </c>
      <c r="B35" s="985" t="s">
        <v>1242</v>
      </c>
      <c r="C35" s="1028"/>
      <c r="D35" s="1029">
        <f t="shared" si="5"/>
        <v>0</v>
      </c>
      <c r="E35" s="1029"/>
      <c r="F35" s="1029"/>
      <c r="G35" s="1029"/>
      <c r="H35" s="1029"/>
      <c r="I35" s="1029"/>
      <c r="J35" s="1029"/>
      <c r="K35" s="1029"/>
      <c r="L35" s="1029">
        <f t="shared" si="6"/>
        <v>0</v>
      </c>
      <c r="M35" s="1029"/>
      <c r="N35" s="1029"/>
      <c r="O35" s="1029"/>
      <c r="P35" s="1029">
        <f t="shared" si="7"/>
        <v>0</v>
      </c>
      <c r="Q35" s="1029"/>
      <c r="R35" s="1029"/>
      <c r="S35" s="1029">
        <f t="shared" si="8"/>
        <v>0</v>
      </c>
    </row>
    <row r="36" spans="1:19" s="965" customFormat="1" ht="13.5" customHeight="1">
      <c r="A36" s="981" t="s">
        <v>172</v>
      </c>
      <c r="B36" s="985" t="s">
        <v>1243</v>
      </c>
      <c r="C36" s="1028"/>
      <c r="D36" s="1029">
        <f t="shared" si="5"/>
        <v>0</v>
      </c>
      <c r="E36" s="1029"/>
      <c r="F36" s="1029"/>
      <c r="G36" s="1029"/>
      <c r="H36" s="1029"/>
      <c r="I36" s="1029"/>
      <c r="J36" s="1029"/>
      <c r="K36" s="1029"/>
      <c r="L36" s="1029">
        <f t="shared" si="6"/>
        <v>0</v>
      </c>
      <c r="M36" s="1029"/>
      <c r="N36" s="1029"/>
      <c r="O36" s="1029"/>
      <c r="P36" s="1029">
        <f t="shared" si="7"/>
        <v>0</v>
      </c>
      <c r="Q36" s="1029"/>
      <c r="R36" s="1029"/>
      <c r="S36" s="1029">
        <f t="shared" si="8"/>
        <v>0</v>
      </c>
    </row>
    <row r="37" spans="1:19" s="965" customFormat="1" ht="13.5" customHeight="1">
      <c r="A37" s="981" t="s">
        <v>7</v>
      </c>
      <c r="B37" s="985" t="s">
        <v>1244</v>
      </c>
      <c r="C37" s="1028"/>
      <c r="D37" s="1029">
        <f t="shared" si="5"/>
        <v>0</v>
      </c>
      <c r="E37" s="1029"/>
      <c r="F37" s="1029"/>
      <c r="G37" s="1029"/>
      <c r="H37" s="1029"/>
      <c r="I37" s="1029"/>
      <c r="J37" s="1029"/>
      <c r="K37" s="1029"/>
      <c r="L37" s="1029">
        <f t="shared" si="6"/>
        <v>0</v>
      </c>
      <c r="M37" s="1029"/>
      <c r="N37" s="1029"/>
      <c r="O37" s="1029"/>
      <c r="P37" s="1029">
        <f t="shared" si="7"/>
        <v>0</v>
      </c>
      <c r="Q37" s="1029"/>
      <c r="R37" s="1029"/>
      <c r="S37" s="1029">
        <f t="shared" si="8"/>
        <v>0</v>
      </c>
    </row>
    <row r="38" spans="1:19" s="965" customFormat="1" ht="13.5" customHeight="1">
      <c r="A38" s="981" t="s">
        <v>206</v>
      </c>
      <c r="B38" s="985" t="s">
        <v>1245</v>
      </c>
      <c r="C38" s="1028"/>
      <c r="D38" s="1029">
        <f t="shared" si="5"/>
        <v>0</v>
      </c>
      <c r="E38" s="1029"/>
      <c r="F38" s="1029"/>
      <c r="G38" s="1029"/>
      <c r="H38" s="1029"/>
      <c r="I38" s="1029"/>
      <c r="J38" s="1029"/>
      <c r="K38" s="1029"/>
      <c r="L38" s="1029">
        <f t="shared" si="6"/>
        <v>0</v>
      </c>
      <c r="M38" s="1029"/>
      <c r="N38" s="1029"/>
      <c r="O38" s="1029"/>
      <c r="P38" s="1029">
        <f t="shared" si="7"/>
        <v>0</v>
      </c>
      <c r="Q38" s="1029"/>
      <c r="R38" s="1029"/>
      <c r="S38" s="1029">
        <f t="shared" si="8"/>
        <v>0</v>
      </c>
    </row>
    <row r="39" spans="1:19" s="965" customFormat="1" ht="13.5" customHeight="1">
      <c r="A39" s="981" t="s">
        <v>208</v>
      </c>
      <c r="B39" s="985" t="s">
        <v>1246</v>
      </c>
      <c r="C39" s="1028"/>
      <c r="D39" s="1029">
        <f t="shared" si="5"/>
        <v>0</v>
      </c>
      <c r="E39" s="1029"/>
      <c r="F39" s="1029"/>
      <c r="G39" s="1029"/>
      <c r="H39" s="1029"/>
      <c r="I39" s="1029"/>
      <c r="J39" s="1029"/>
      <c r="K39" s="1029"/>
      <c r="L39" s="1029">
        <f t="shared" si="6"/>
        <v>0</v>
      </c>
      <c r="M39" s="1029"/>
      <c r="N39" s="1029"/>
      <c r="O39" s="1029"/>
      <c r="P39" s="1029">
        <f t="shared" si="7"/>
        <v>0</v>
      </c>
      <c r="Q39" s="1029"/>
      <c r="R39" s="1029"/>
      <c r="S39" s="1029">
        <f t="shared" si="8"/>
        <v>0</v>
      </c>
    </row>
    <row r="40" spans="1:19" s="965" customFormat="1" ht="13.5" customHeight="1">
      <c r="A40" s="981" t="s">
        <v>239</v>
      </c>
      <c r="B40" s="985" t="s">
        <v>1247</v>
      </c>
      <c r="C40" s="1028"/>
      <c r="D40" s="1029">
        <f t="shared" si="5"/>
        <v>0</v>
      </c>
      <c r="E40" s="1029"/>
      <c r="F40" s="1029"/>
      <c r="G40" s="1029"/>
      <c r="H40" s="1029"/>
      <c r="I40" s="1029"/>
      <c r="J40" s="1029"/>
      <c r="K40" s="1029"/>
      <c r="L40" s="1029">
        <f t="shared" si="6"/>
        <v>0</v>
      </c>
      <c r="M40" s="1029"/>
      <c r="N40" s="1029"/>
      <c r="O40" s="1029"/>
      <c r="P40" s="1029">
        <f t="shared" si="7"/>
        <v>0</v>
      </c>
      <c r="Q40" s="1029"/>
      <c r="R40" s="1029"/>
      <c r="S40" s="1029">
        <f t="shared" si="8"/>
        <v>0</v>
      </c>
    </row>
    <row r="41" spans="1:19" s="965" customFormat="1" ht="13.5" customHeight="1">
      <c r="A41" s="981" t="s">
        <v>240</v>
      </c>
      <c r="B41" s="985" t="s">
        <v>1248</v>
      </c>
      <c r="C41" s="1028"/>
      <c r="D41" s="1029">
        <f t="shared" si="5"/>
        <v>0</v>
      </c>
      <c r="E41" s="1029"/>
      <c r="F41" s="1029"/>
      <c r="G41" s="1029"/>
      <c r="H41" s="1029"/>
      <c r="I41" s="1029"/>
      <c r="J41" s="1029"/>
      <c r="K41" s="1029"/>
      <c r="L41" s="1029">
        <f t="shared" si="6"/>
        <v>0</v>
      </c>
      <c r="M41" s="1029"/>
      <c r="N41" s="1029"/>
      <c r="O41" s="1029"/>
      <c r="P41" s="1029">
        <f t="shared" si="7"/>
        <v>0</v>
      </c>
      <c r="Q41" s="1029"/>
      <c r="R41" s="1029"/>
      <c r="S41" s="1029">
        <f t="shared" si="8"/>
        <v>0</v>
      </c>
    </row>
    <row r="42" spans="1:19" s="965" customFormat="1" ht="13.5" customHeight="1">
      <c r="A42" s="981" t="s">
        <v>241</v>
      </c>
      <c r="B42" s="985" t="s">
        <v>1249</v>
      </c>
      <c r="C42" s="1028"/>
      <c r="D42" s="1029">
        <f t="shared" si="5"/>
        <v>0</v>
      </c>
      <c r="E42" s="1029"/>
      <c r="F42" s="1029"/>
      <c r="G42" s="1029"/>
      <c r="H42" s="1029"/>
      <c r="I42" s="1029"/>
      <c r="J42" s="1029"/>
      <c r="K42" s="1029"/>
      <c r="L42" s="1029">
        <f t="shared" si="6"/>
        <v>0</v>
      </c>
      <c r="M42" s="1029"/>
      <c r="N42" s="1029"/>
      <c r="O42" s="1029"/>
      <c r="P42" s="1029">
        <f t="shared" si="7"/>
        <v>0</v>
      </c>
      <c r="Q42" s="1029"/>
      <c r="R42" s="1029"/>
      <c r="S42" s="1029">
        <f t="shared" si="8"/>
        <v>0</v>
      </c>
    </row>
    <row r="43" spans="1:19" s="965" customFormat="1" ht="13.5" customHeight="1">
      <c r="A43" s="981" t="s">
        <v>242</v>
      </c>
      <c r="B43" s="985" t="s">
        <v>1250</v>
      </c>
      <c r="C43" s="1028"/>
      <c r="D43" s="1029">
        <f t="shared" si="5"/>
        <v>0</v>
      </c>
      <c r="E43" s="1029"/>
      <c r="F43" s="1029"/>
      <c r="G43" s="1029"/>
      <c r="H43" s="1029"/>
      <c r="I43" s="1029"/>
      <c r="J43" s="1029"/>
      <c r="K43" s="1029"/>
      <c r="L43" s="1029">
        <f t="shared" si="6"/>
        <v>0</v>
      </c>
      <c r="M43" s="1029"/>
      <c r="N43" s="1029"/>
      <c r="O43" s="1029"/>
      <c r="P43" s="1029">
        <f t="shared" si="7"/>
        <v>0</v>
      </c>
      <c r="Q43" s="1029"/>
      <c r="R43" s="1029"/>
      <c r="S43" s="1029">
        <f t="shared" si="8"/>
        <v>0</v>
      </c>
    </row>
    <row r="44" spans="1:19" s="965" customFormat="1" ht="13.5" customHeight="1">
      <c r="A44" s="981" t="s">
        <v>243</v>
      </c>
      <c r="B44" s="985" t="s">
        <v>1251</v>
      </c>
      <c r="C44" s="1028"/>
      <c r="D44" s="1029">
        <f t="shared" si="5"/>
        <v>0</v>
      </c>
      <c r="E44" s="1029"/>
      <c r="F44" s="1029"/>
      <c r="G44" s="1029"/>
      <c r="H44" s="1029"/>
      <c r="I44" s="1029"/>
      <c r="J44" s="1029"/>
      <c r="K44" s="1029"/>
      <c r="L44" s="1029">
        <f t="shared" si="6"/>
        <v>0</v>
      </c>
      <c r="M44" s="1029"/>
      <c r="N44" s="1029"/>
      <c r="O44" s="1029"/>
      <c r="P44" s="1029">
        <f t="shared" si="7"/>
        <v>0</v>
      </c>
      <c r="Q44" s="1029"/>
      <c r="R44" s="1029"/>
      <c r="S44" s="1029">
        <f t="shared" si="8"/>
        <v>0</v>
      </c>
    </row>
    <row r="45" spans="1:19" s="967" customFormat="1" ht="13.5" customHeight="1">
      <c r="A45" s="1030"/>
      <c r="B45" s="1030" t="s">
        <v>326</v>
      </c>
      <c r="C45" s="1031">
        <f>SUM(C33:C44)/12</f>
        <v>0</v>
      </c>
      <c r="D45" s="1032">
        <f>SUM(D33:D44)</f>
        <v>0</v>
      </c>
      <c r="E45" s="1032">
        <f t="shared" ref="E45:S45" si="9">SUM(E33:E44)</f>
        <v>0</v>
      </c>
      <c r="F45" s="1032">
        <f t="shared" si="9"/>
        <v>0</v>
      </c>
      <c r="G45" s="1032">
        <f t="shared" si="9"/>
        <v>0</v>
      </c>
      <c r="H45" s="1032">
        <f t="shared" si="9"/>
        <v>0</v>
      </c>
      <c r="I45" s="1032">
        <f t="shared" si="9"/>
        <v>0</v>
      </c>
      <c r="J45" s="1032">
        <f t="shared" si="9"/>
        <v>0</v>
      </c>
      <c r="K45" s="1032">
        <f t="shared" si="9"/>
        <v>0</v>
      </c>
      <c r="L45" s="1032">
        <f t="shared" si="9"/>
        <v>0</v>
      </c>
      <c r="M45" s="1032">
        <f t="shared" si="9"/>
        <v>0</v>
      </c>
      <c r="N45" s="1032">
        <f t="shared" si="9"/>
        <v>0</v>
      </c>
      <c r="O45" s="1032">
        <f t="shared" si="9"/>
        <v>0</v>
      </c>
      <c r="P45" s="1032">
        <f t="shared" si="9"/>
        <v>0</v>
      </c>
      <c r="Q45" s="1032">
        <f t="shared" si="9"/>
        <v>0</v>
      </c>
      <c r="R45" s="1032">
        <f t="shared" si="9"/>
        <v>0</v>
      </c>
      <c r="S45" s="1032">
        <f t="shared" si="9"/>
        <v>0</v>
      </c>
    </row>
    <row r="46" spans="1:19">
      <c r="C46" s="1033" t="s">
        <v>261</v>
      </c>
      <c r="D46" s="1034">
        <f>E45+F45+G45+H45+I45+J45+K45</f>
        <v>0</v>
      </c>
      <c r="L46" s="1034">
        <f>M45+N45+O45</f>
        <v>0</v>
      </c>
      <c r="P46" s="1034">
        <f>Q45+R45</f>
        <v>0</v>
      </c>
      <c r="S46" s="1034">
        <f>L45+D45+P45</f>
        <v>0</v>
      </c>
    </row>
    <row r="47" spans="1:19" ht="15">
      <c r="A47" s="76" t="s">
        <v>1252</v>
      </c>
      <c r="B47" s="1035" t="s">
        <v>291</v>
      </c>
      <c r="C47" s="1036"/>
      <c r="D47" s="1037"/>
      <c r="E47" s="1037"/>
      <c r="F47" s="1037"/>
      <c r="G47" s="1037"/>
      <c r="H47" s="1037"/>
      <c r="I47" s="1037"/>
      <c r="J47" s="1037"/>
      <c r="K47" s="1037"/>
      <c r="L47" s="1037"/>
    </row>
    <row r="48" spans="1:19">
      <c r="A48" s="76" t="s">
        <v>359</v>
      </c>
      <c r="B48" s="1035" t="s">
        <v>280</v>
      </c>
    </row>
    <row r="50" spans="1:19" ht="15">
      <c r="A50" s="743" t="s">
        <v>1257</v>
      </c>
    </row>
    <row r="52" spans="1:19">
      <c r="A52" s="1412" t="s">
        <v>1188</v>
      </c>
      <c r="B52" s="1412" t="s">
        <v>1189</v>
      </c>
      <c r="C52" s="1412" t="s">
        <v>1228</v>
      </c>
      <c r="D52" s="1412" t="s">
        <v>1191</v>
      </c>
      <c r="E52" s="1024" t="s">
        <v>231</v>
      </c>
      <c r="F52" s="1025"/>
      <c r="G52" s="1025"/>
      <c r="H52" s="1025"/>
      <c r="I52" s="1025"/>
      <c r="J52" s="1025"/>
      <c r="K52" s="1026"/>
      <c r="L52" s="1412" t="s">
        <v>1229</v>
      </c>
      <c r="M52" s="1024" t="s">
        <v>231</v>
      </c>
      <c r="N52" s="1025"/>
      <c r="O52" s="1025"/>
      <c r="P52" s="1412" t="s">
        <v>1230</v>
      </c>
      <c r="Q52" s="1024" t="s">
        <v>231</v>
      </c>
      <c r="R52" s="1025"/>
      <c r="S52" s="1412" t="s">
        <v>1231</v>
      </c>
    </row>
    <row r="53" spans="1:19" ht="38.25" customHeight="1">
      <c r="A53" s="1413"/>
      <c r="B53" s="1413"/>
      <c r="C53" s="1413"/>
      <c r="D53" s="1413"/>
      <c r="E53" s="731" t="s">
        <v>232</v>
      </c>
      <c r="F53" s="731" t="s">
        <v>1232</v>
      </c>
      <c r="G53" s="731" t="s">
        <v>1233</v>
      </c>
      <c r="H53" s="731" t="s">
        <v>284</v>
      </c>
      <c r="I53" s="731" t="s">
        <v>1234</v>
      </c>
      <c r="J53" s="731" t="s">
        <v>1235</v>
      </c>
      <c r="K53" s="177" t="s">
        <v>1236</v>
      </c>
      <c r="L53" s="1413"/>
      <c r="M53" s="731" t="s">
        <v>1193</v>
      </c>
      <c r="N53" s="731" t="s">
        <v>287</v>
      </c>
      <c r="O53" s="731" t="s">
        <v>1256</v>
      </c>
      <c r="P53" s="1413"/>
      <c r="Q53" s="731" t="s">
        <v>1238</v>
      </c>
      <c r="R53" s="731" t="s">
        <v>1239</v>
      </c>
      <c r="S53" s="1413"/>
    </row>
    <row r="54" spans="1:19">
      <c r="A54" s="1027">
        <v>1</v>
      </c>
      <c r="B54" s="1027">
        <v>2</v>
      </c>
      <c r="C54" s="1027">
        <v>3</v>
      </c>
      <c r="D54" s="1027">
        <v>4</v>
      </c>
      <c r="E54" s="1027">
        <v>5</v>
      </c>
      <c r="F54" s="1027">
        <v>6</v>
      </c>
      <c r="G54" s="1027">
        <v>7</v>
      </c>
      <c r="H54" s="1027">
        <v>8</v>
      </c>
      <c r="I54" s="1027">
        <v>9</v>
      </c>
      <c r="J54" s="1027">
        <v>10</v>
      </c>
      <c r="K54" s="1027">
        <v>11</v>
      </c>
      <c r="L54" s="1027">
        <v>12</v>
      </c>
      <c r="M54" s="1027">
        <v>13</v>
      </c>
      <c r="N54" s="1027">
        <v>14</v>
      </c>
      <c r="O54" s="1027">
        <v>15</v>
      </c>
      <c r="P54" s="1027">
        <v>16</v>
      </c>
      <c r="Q54" s="1027">
        <v>17</v>
      </c>
      <c r="R54" s="1027">
        <v>18</v>
      </c>
      <c r="S54" s="1027">
        <v>19</v>
      </c>
    </row>
    <row r="55" spans="1:19" s="965" customFormat="1" ht="13.5" customHeight="1">
      <c r="A55" s="981" t="s">
        <v>83</v>
      </c>
      <c r="B55" s="985" t="s">
        <v>1240</v>
      </c>
      <c r="C55" s="1028"/>
      <c r="D55" s="1029">
        <f>SUM(E55:K55)</f>
        <v>0</v>
      </c>
      <c r="E55" s="1029"/>
      <c r="F55" s="1029"/>
      <c r="G55" s="1029"/>
      <c r="H55" s="1029"/>
      <c r="I55" s="1029"/>
      <c r="J55" s="1029"/>
      <c r="K55" s="1029"/>
      <c r="L55" s="1029">
        <f>SUM(M55:O55)</f>
        <v>0</v>
      </c>
      <c r="M55" s="1029"/>
      <c r="N55" s="1029"/>
      <c r="O55" s="1029"/>
      <c r="P55" s="1029">
        <f>SUM(Q55:R55)</f>
        <v>0</v>
      </c>
      <c r="Q55" s="1029"/>
      <c r="R55" s="1029"/>
      <c r="S55" s="1029">
        <f>D55+L55+P55</f>
        <v>0</v>
      </c>
    </row>
    <row r="56" spans="1:19" s="965" customFormat="1" ht="13.5" customHeight="1">
      <c r="A56" s="981" t="s">
        <v>98</v>
      </c>
      <c r="B56" s="985" t="s">
        <v>1241</v>
      </c>
      <c r="C56" s="1028"/>
      <c r="D56" s="1029">
        <f t="shared" ref="D56:D66" si="10">SUM(E56:K56)</f>
        <v>0</v>
      </c>
      <c r="E56" s="1029"/>
      <c r="F56" s="1029"/>
      <c r="G56" s="1029"/>
      <c r="H56" s="1029"/>
      <c r="I56" s="1029"/>
      <c r="J56" s="1029"/>
      <c r="K56" s="1029"/>
      <c r="L56" s="1029">
        <f t="shared" ref="L56:L66" si="11">SUM(M56:O56)</f>
        <v>0</v>
      </c>
      <c r="M56" s="1029"/>
      <c r="N56" s="1029"/>
      <c r="O56" s="1029"/>
      <c r="P56" s="1029">
        <f t="shared" ref="P56:P66" si="12">SUM(Q56:R56)</f>
        <v>0</v>
      </c>
      <c r="Q56" s="1029"/>
      <c r="R56" s="1029"/>
      <c r="S56" s="1029">
        <f t="shared" ref="S56:S66" si="13">D56+L56+P56</f>
        <v>0</v>
      </c>
    </row>
    <row r="57" spans="1:19" s="965" customFormat="1" ht="13.5" customHeight="1">
      <c r="A57" s="981" t="s">
        <v>164</v>
      </c>
      <c r="B57" s="985" t="s">
        <v>1242</v>
      </c>
      <c r="C57" s="1028"/>
      <c r="D57" s="1029">
        <f t="shared" si="10"/>
        <v>0</v>
      </c>
      <c r="E57" s="1029"/>
      <c r="F57" s="1029"/>
      <c r="G57" s="1029"/>
      <c r="H57" s="1029"/>
      <c r="I57" s="1029"/>
      <c r="J57" s="1029"/>
      <c r="K57" s="1029"/>
      <c r="L57" s="1029">
        <f t="shared" si="11"/>
        <v>0</v>
      </c>
      <c r="M57" s="1029"/>
      <c r="N57" s="1029"/>
      <c r="O57" s="1029"/>
      <c r="P57" s="1029">
        <f t="shared" si="12"/>
        <v>0</v>
      </c>
      <c r="Q57" s="1029"/>
      <c r="R57" s="1029"/>
      <c r="S57" s="1029">
        <f t="shared" si="13"/>
        <v>0</v>
      </c>
    </row>
    <row r="58" spans="1:19" s="965" customFormat="1" ht="13.5" customHeight="1">
      <c r="A58" s="981" t="s">
        <v>172</v>
      </c>
      <c r="B58" s="985" t="s">
        <v>1243</v>
      </c>
      <c r="C58" s="1028"/>
      <c r="D58" s="1029">
        <f t="shared" si="10"/>
        <v>0</v>
      </c>
      <c r="E58" s="1029"/>
      <c r="F58" s="1029"/>
      <c r="G58" s="1029"/>
      <c r="H58" s="1029"/>
      <c r="I58" s="1029"/>
      <c r="J58" s="1029"/>
      <c r="K58" s="1029"/>
      <c r="L58" s="1029">
        <f t="shared" si="11"/>
        <v>0</v>
      </c>
      <c r="M58" s="1029"/>
      <c r="N58" s="1029"/>
      <c r="O58" s="1029"/>
      <c r="P58" s="1029">
        <f t="shared" si="12"/>
        <v>0</v>
      </c>
      <c r="Q58" s="1029"/>
      <c r="R58" s="1029"/>
      <c r="S58" s="1029">
        <f t="shared" si="13"/>
        <v>0</v>
      </c>
    </row>
    <row r="59" spans="1:19" s="965" customFormat="1" ht="13.5" customHeight="1">
      <c r="A59" s="981" t="s">
        <v>7</v>
      </c>
      <c r="B59" s="985" t="s">
        <v>1244</v>
      </c>
      <c r="C59" s="1028"/>
      <c r="D59" s="1029">
        <f t="shared" si="10"/>
        <v>0</v>
      </c>
      <c r="E59" s="1029"/>
      <c r="F59" s="1029"/>
      <c r="G59" s="1029"/>
      <c r="H59" s="1029"/>
      <c r="I59" s="1029"/>
      <c r="J59" s="1029"/>
      <c r="K59" s="1029"/>
      <c r="L59" s="1029">
        <f t="shared" si="11"/>
        <v>0</v>
      </c>
      <c r="M59" s="1029"/>
      <c r="N59" s="1029"/>
      <c r="O59" s="1029"/>
      <c r="P59" s="1029">
        <f t="shared" si="12"/>
        <v>0</v>
      </c>
      <c r="Q59" s="1029"/>
      <c r="R59" s="1029"/>
      <c r="S59" s="1029">
        <f t="shared" si="13"/>
        <v>0</v>
      </c>
    </row>
    <row r="60" spans="1:19" s="965" customFormat="1" ht="13.5" customHeight="1">
      <c r="A60" s="981" t="s">
        <v>206</v>
      </c>
      <c r="B60" s="985" t="s">
        <v>1245</v>
      </c>
      <c r="C60" s="1028"/>
      <c r="D60" s="1029">
        <f t="shared" si="10"/>
        <v>0</v>
      </c>
      <c r="E60" s="1029"/>
      <c r="F60" s="1029"/>
      <c r="G60" s="1029"/>
      <c r="H60" s="1029"/>
      <c r="I60" s="1029"/>
      <c r="J60" s="1029"/>
      <c r="K60" s="1029"/>
      <c r="L60" s="1029">
        <f t="shared" si="11"/>
        <v>0</v>
      </c>
      <c r="M60" s="1029"/>
      <c r="N60" s="1029"/>
      <c r="O60" s="1029"/>
      <c r="P60" s="1029">
        <f t="shared" si="12"/>
        <v>0</v>
      </c>
      <c r="Q60" s="1029"/>
      <c r="R60" s="1029"/>
      <c r="S60" s="1029">
        <f t="shared" si="13"/>
        <v>0</v>
      </c>
    </row>
    <row r="61" spans="1:19" s="965" customFormat="1" ht="13.5" customHeight="1">
      <c r="A61" s="981" t="s">
        <v>208</v>
      </c>
      <c r="B61" s="985" t="s">
        <v>1246</v>
      </c>
      <c r="C61" s="1028"/>
      <c r="D61" s="1029">
        <f t="shared" si="10"/>
        <v>0</v>
      </c>
      <c r="E61" s="1029"/>
      <c r="F61" s="1029"/>
      <c r="G61" s="1029"/>
      <c r="H61" s="1029"/>
      <c r="I61" s="1029"/>
      <c r="J61" s="1029"/>
      <c r="K61" s="1029"/>
      <c r="L61" s="1029">
        <f t="shared" si="11"/>
        <v>0</v>
      </c>
      <c r="M61" s="1029"/>
      <c r="N61" s="1029"/>
      <c r="O61" s="1029"/>
      <c r="P61" s="1029">
        <f t="shared" si="12"/>
        <v>0</v>
      </c>
      <c r="Q61" s="1029"/>
      <c r="R61" s="1029"/>
      <c r="S61" s="1029">
        <f t="shared" si="13"/>
        <v>0</v>
      </c>
    </row>
    <row r="62" spans="1:19" s="965" customFormat="1" ht="13.5" customHeight="1">
      <c r="A62" s="981" t="s">
        <v>239</v>
      </c>
      <c r="B62" s="985" t="s">
        <v>1247</v>
      </c>
      <c r="C62" s="1028"/>
      <c r="D62" s="1029">
        <f t="shared" si="10"/>
        <v>0</v>
      </c>
      <c r="E62" s="1029"/>
      <c r="F62" s="1029"/>
      <c r="G62" s="1029"/>
      <c r="H62" s="1029"/>
      <c r="I62" s="1029"/>
      <c r="J62" s="1029"/>
      <c r="K62" s="1029"/>
      <c r="L62" s="1029">
        <f t="shared" si="11"/>
        <v>0</v>
      </c>
      <c r="M62" s="1029"/>
      <c r="N62" s="1029"/>
      <c r="O62" s="1029"/>
      <c r="P62" s="1029">
        <f t="shared" si="12"/>
        <v>0</v>
      </c>
      <c r="Q62" s="1029"/>
      <c r="R62" s="1029"/>
      <c r="S62" s="1029">
        <f t="shared" si="13"/>
        <v>0</v>
      </c>
    </row>
    <row r="63" spans="1:19" s="965" customFormat="1" ht="13.5" customHeight="1">
      <c r="A63" s="981" t="s">
        <v>240</v>
      </c>
      <c r="B63" s="985" t="s">
        <v>1248</v>
      </c>
      <c r="C63" s="1028"/>
      <c r="D63" s="1029">
        <f t="shared" si="10"/>
        <v>0</v>
      </c>
      <c r="E63" s="1029"/>
      <c r="F63" s="1029"/>
      <c r="G63" s="1029"/>
      <c r="H63" s="1029"/>
      <c r="I63" s="1029"/>
      <c r="J63" s="1029"/>
      <c r="K63" s="1029"/>
      <c r="L63" s="1029">
        <f t="shared" si="11"/>
        <v>0</v>
      </c>
      <c r="M63" s="1029"/>
      <c r="N63" s="1029"/>
      <c r="O63" s="1029"/>
      <c r="P63" s="1029">
        <f t="shared" si="12"/>
        <v>0</v>
      </c>
      <c r="Q63" s="1029"/>
      <c r="R63" s="1029"/>
      <c r="S63" s="1029">
        <f t="shared" si="13"/>
        <v>0</v>
      </c>
    </row>
    <row r="64" spans="1:19" s="965" customFormat="1" ht="13.5" customHeight="1">
      <c r="A64" s="981" t="s">
        <v>241</v>
      </c>
      <c r="B64" s="985" t="s">
        <v>1249</v>
      </c>
      <c r="C64" s="1028"/>
      <c r="D64" s="1029">
        <f t="shared" si="10"/>
        <v>0</v>
      </c>
      <c r="E64" s="1029"/>
      <c r="F64" s="1029"/>
      <c r="G64" s="1029"/>
      <c r="H64" s="1029"/>
      <c r="I64" s="1029"/>
      <c r="J64" s="1029"/>
      <c r="K64" s="1029"/>
      <c r="L64" s="1029">
        <f t="shared" si="11"/>
        <v>0</v>
      </c>
      <c r="M64" s="1029"/>
      <c r="N64" s="1029"/>
      <c r="O64" s="1029"/>
      <c r="P64" s="1029">
        <f t="shared" si="12"/>
        <v>0</v>
      </c>
      <c r="Q64" s="1029"/>
      <c r="R64" s="1029"/>
      <c r="S64" s="1029">
        <f t="shared" si="13"/>
        <v>0</v>
      </c>
    </row>
    <row r="65" spans="1:19" s="965" customFormat="1" ht="13.5" customHeight="1">
      <c r="A65" s="981" t="s">
        <v>242</v>
      </c>
      <c r="B65" s="985" t="s">
        <v>1250</v>
      </c>
      <c r="C65" s="1028"/>
      <c r="D65" s="1029">
        <f t="shared" si="10"/>
        <v>0</v>
      </c>
      <c r="E65" s="1029"/>
      <c r="F65" s="1029"/>
      <c r="G65" s="1029"/>
      <c r="H65" s="1029"/>
      <c r="I65" s="1029"/>
      <c r="J65" s="1029"/>
      <c r="K65" s="1029"/>
      <c r="L65" s="1029">
        <f t="shared" si="11"/>
        <v>0</v>
      </c>
      <c r="M65" s="1029"/>
      <c r="N65" s="1029"/>
      <c r="O65" s="1029"/>
      <c r="P65" s="1029">
        <f t="shared" si="12"/>
        <v>0</v>
      </c>
      <c r="Q65" s="1029"/>
      <c r="R65" s="1029"/>
      <c r="S65" s="1029">
        <f t="shared" si="13"/>
        <v>0</v>
      </c>
    </row>
    <row r="66" spans="1:19" s="965" customFormat="1" ht="13.5" customHeight="1">
      <c r="A66" s="981" t="s">
        <v>243</v>
      </c>
      <c r="B66" s="985" t="s">
        <v>1251</v>
      </c>
      <c r="C66" s="1028"/>
      <c r="D66" s="1029">
        <f t="shared" si="10"/>
        <v>0</v>
      </c>
      <c r="E66" s="1029"/>
      <c r="F66" s="1029"/>
      <c r="G66" s="1029"/>
      <c r="H66" s="1029"/>
      <c r="I66" s="1029"/>
      <c r="J66" s="1029"/>
      <c r="K66" s="1029"/>
      <c r="L66" s="1029">
        <f t="shared" si="11"/>
        <v>0</v>
      </c>
      <c r="M66" s="1029"/>
      <c r="N66" s="1029"/>
      <c r="O66" s="1029"/>
      <c r="P66" s="1029">
        <f t="shared" si="12"/>
        <v>0</v>
      </c>
      <c r="Q66" s="1029"/>
      <c r="R66" s="1029"/>
      <c r="S66" s="1029">
        <f t="shared" si="13"/>
        <v>0</v>
      </c>
    </row>
    <row r="67" spans="1:19" s="967" customFormat="1" ht="13.5" customHeight="1">
      <c r="A67" s="1030"/>
      <c r="B67" s="1030" t="s">
        <v>326</v>
      </c>
      <c r="C67" s="1031">
        <f>SUM(C55:C66)/12</f>
        <v>0</v>
      </c>
      <c r="D67" s="1032">
        <f>SUM(D55:D66)</f>
        <v>0</v>
      </c>
      <c r="E67" s="1032">
        <f t="shared" ref="E67:S67" si="14">SUM(E55:E66)</f>
        <v>0</v>
      </c>
      <c r="F67" s="1032">
        <f t="shared" si="14"/>
        <v>0</v>
      </c>
      <c r="G67" s="1032">
        <f t="shared" si="14"/>
        <v>0</v>
      </c>
      <c r="H67" s="1032">
        <f t="shared" si="14"/>
        <v>0</v>
      </c>
      <c r="I67" s="1032">
        <f t="shared" si="14"/>
        <v>0</v>
      </c>
      <c r="J67" s="1032">
        <f t="shared" si="14"/>
        <v>0</v>
      </c>
      <c r="K67" s="1032">
        <f t="shared" si="14"/>
        <v>0</v>
      </c>
      <c r="L67" s="1032">
        <f t="shared" si="14"/>
        <v>0</v>
      </c>
      <c r="M67" s="1032">
        <f t="shared" si="14"/>
        <v>0</v>
      </c>
      <c r="N67" s="1032">
        <f t="shared" si="14"/>
        <v>0</v>
      </c>
      <c r="O67" s="1032">
        <f t="shared" si="14"/>
        <v>0</v>
      </c>
      <c r="P67" s="1032">
        <f t="shared" si="14"/>
        <v>0</v>
      </c>
      <c r="Q67" s="1032">
        <f t="shared" si="14"/>
        <v>0</v>
      </c>
      <c r="R67" s="1032">
        <f t="shared" si="14"/>
        <v>0</v>
      </c>
      <c r="S67" s="1032">
        <f t="shared" si="14"/>
        <v>0</v>
      </c>
    </row>
    <row r="68" spans="1:19">
      <c r="C68" s="1033" t="s">
        <v>261</v>
      </c>
      <c r="D68" s="1034">
        <f>E67+F67+G67+H67+I67+J67+K67</f>
        <v>0</v>
      </c>
      <c r="L68" s="1034">
        <f>M67+N67+O67</f>
        <v>0</v>
      </c>
      <c r="P68" s="1034">
        <f>Q67+R67</f>
        <v>0</v>
      </c>
      <c r="S68" s="1034">
        <f>L67+D67+P67</f>
        <v>0</v>
      </c>
    </row>
    <row r="69" spans="1:19" ht="15">
      <c r="A69" s="76" t="s">
        <v>1252</v>
      </c>
      <c r="B69" s="1035" t="s">
        <v>291</v>
      </c>
      <c r="C69" s="1036"/>
      <c r="D69" s="1037"/>
      <c r="E69" s="1037"/>
      <c r="F69" s="1037"/>
      <c r="G69" s="1037"/>
      <c r="H69" s="1037"/>
      <c r="I69" s="1037"/>
      <c r="J69" s="1037"/>
      <c r="K69" s="1037"/>
      <c r="L69" s="1037"/>
    </row>
    <row r="70" spans="1:19">
      <c r="A70" s="76" t="s">
        <v>359</v>
      </c>
      <c r="B70" s="1035" t="s">
        <v>280</v>
      </c>
    </row>
    <row r="72" spans="1:19" ht="15">
      <c r="A72" s="743" t="s">
        <v>1258</v>
      </c>
    </row>
    <row r="74" spans="1:19">
      <c r="A74" s="1412" t="s">
        <v>1188</v>
      </c>
      <c r="B74" s="1412" t="s">
        <v>1189</v>
      </c>
      <c r="C74" s="1412" t="s">
        <v>1228</v>
      </c>
      <c r="D74" s="1412" t="s">
        <v>1191</v>
      </c>
      <c r="E74" s="1024" t="s">
        <v>231</v>
      </c>
      <c r="F74" s="1025"/>
      <c r="G74" s="1025"/>
      <c r="H74" s="1025"/>
      <c r="I74" s="1025"/>
      <c r="J74" s="1025"/>
      <c r="K74" s="1026"/>
      <c r="L74" s="1412" t="s">
        <v>1229</v>
      </c>
      <c r="M74" s="1024" t="s">
        <v>231</v>
      </c>
      <c r="N74" s="1025"/>
      <c r="O74" s="1025"/>
      <c r="P74" s="1412" t="s">
        <v>1230</v>
      </c>
      <c r="Q74" s="1024" t="s">
        <v>231</v>
      </c>
      <c r="R74" s="1025"/>
      <c r="S74" s="1412" t="s">
        <v>1231</v>
      </c>
    </row>
    <row r="75" spans="1:19" ht="38.25" customHeight="1">
      <c r="A75" s="1413"/>
      <c r="B75" s="1413"/>
      <c r="C75" s="1413"/>
      <c r="D75" s="1413"/>
      <c r="E75" s="731" t="s">
        <v>232</v>
      </c>
      <c r="F75" s="731" t="s">
        <v>1232</v>
      </c>
      <c r="G75" s="731" t="s">
        <v>1233</v>
      </c>
      <c r="H75" s="731" t="s">
        <v>284</v>
      </c>
      <c r="I75" s="731" t="s">
        <v>1234</v>
      </c>
      <c r="J75" s="731" t="s">
        <v>1235</v>
      </c>
      <c r="K75" s="177" t="s">
        <v>1236</v>
      </c>
      <c r="L75" s="1413"/>
      <c r="M75" s="731" t="s">
        <v>1193</v>
      </c>
      <c r="N75" s="731" t="s">
        <v>287</v>
      </c>
      <c r="O75" s="731" t="s">
        <v>1256</v>
      </c>
      <c r="P75" s="1413"/>
      <c r="Q75" s="731" t="s">
        <v>1238</v>
      </c>
      <c r="R75" s="731" t="s">
        <v>1239</v>
      </c>
      <c r="S75" s="1413"/>
    </row>
    <row r="76" spans="1:19">
      <c r="A76" s="1027">
        <v>1</v>
      </c>
      <c r="B76" s="1027">
        <v>2</v>
      </c>
      <c r="C76" s="1027">
        <v>3</v>
      </c>
      <c r="D76" s="1027">
        <v>4</v>
      </c>
      <c r="E76" s="1027">
        <v>5</v>
      </c>
      <c r="F76" s="1027">
        <v>6</v>
      </c>
      <c r="G76" s="1027">
        <v>7</v>
      </c>
      <c r="H76" s="1027">
        <v>8</v>
      </c>
      <c r="I76" s="1027">
        <v>9</v>
      </c>
      <c r="J76" s="1027">
        <v>10</v>
      </c>
      <c r="K76" s="1027">
        <v>11</v>
      </c>
      <c r="L76" s="1027">
        <v>12</v>
      </c>
      <c r="M76" s="1027">
        <v>13</v>
      </c>
      <c r="N76" s="1027">
        <v>14</v>
      </c>
      <c r="O76" s="1027">
        <v>15</v>
      </c>
      <c r="P76" s="1027">
        <v>16</v>
      </c>
      <c r="Q76" s="1027">
        <v>17</v>
      </c>
      <c r="R76" s="1027">
        <v>18</v>
      </c>
      <c r="S76" s="1027">
        <v>19</v>
      </c>
    </row>
    <row r="77" spans="1:19" s="965" customFormat="1" ht="13.5" customHeight="1">
      <c r="A77" s="981" t="s">
        <v>83</v>
      </c>
      <c r="B77" s="985" t="s">
        <v>1240</v>
      </c>
      <c r="C77" s="1028"/>
      <c r="D77" s="1029">
        <f>SUM(E77:K77)</f>
        <v>0</v>
      </c>
      <c r="E77" s="1029"/>
      <c r="F77" s="1029"/>
      <c r="G77" s="1029"/>
      <c r="H77" s="1029"/>
      <c r="I77" s="1029"/>
      <c r="J77" s="1029"/>
      <c r="K77" s="1029"/>
      <c r="L77" s="1029">
        <f>SUM(M77:O77)</f>
        <v>0</v>
      </c>
      <c r="M77" s="1029"/>
      <c r="N77" s="1029"/>
      <c r="O77" s="1029"/>
      <c r="P77" s="1029">
        <f>SUM(Q77:R77)</f>
        <v>0</v>
      </c>
      <c r="Q77" s="1029"/>
      <c r="R77" s="1029"/>
      <c r="S77" s="1029">
        <f>D77+L77+P77</f>
        <v>0</v>
      </c>
    </row>
    <row r="78" spans="1:19" s="965" customFormat="1" ht="13.5" customHeight="1">
      <c r="A78" s="981" t="s">
        <v>98</v>
      </c>
      <c r="B78" s="985" t="s">
        <v>1241</v>
      </c>
      <c r="C78" s="1028"/>
      <c r="D78" s="1029">
        <f t="shared" ref="D78:D88" si="15">SUM(E78:K78)</f>
        <v>0</v>
      </c>
      <c r="E78" s="1029"/>
      <c r="F78" s="1029"/>
      <c r="G78" s="1029"/>
      <c r="H78" s="1029"/>
      <c r="I78" s="1029"/>
      <c r="J78" s="1029"/>
      <c r="K78" s="1029"/>
      <c r="L78" s="1029">
        <f t="shared" ref="L78:L88" si="16">SUM(M78:O78)</f>
        <v>0</v>
      </c>
      <c r="M78" s="1029"/>
      <c r="N78" s="1029"/>
      <c r="O78" s="1029"/>
      <c r="P78" s="1029">
        <f t="shared" ref="P78:P88" si="17">SUM(Q78:R78)</f>
        <v>0</v>
      </c>
      <c r="Q78" s="1029"/>
      <c r="R78" s="1029"/>
      <c r="S78" s="1029">
        <f t="shared" ref="S78:S88" si="18">D78+L78+P78</f>
        <v>0</v>
      </c>
    </row>
    <row r="79" spans="1:19" s="965" customFormat="1" ht="13.5" customHeight="1">
      <c r="A79" s="981" t="s">
        <v>164</v>
      </c>
      <c r="B79" s="985" t="s">
        <v>1242</v>
      </c>
      <c r="C79" s="1028"/>
      <c r="D79" s="1029">
        <f t="shared" si="15"/>
        <v>0</v>
      </c>
      <c r="E79" s="1029"/>
      <c r="F79" s="1029"/>
      <c r="G79" s="1029"/>
      <c r="H79" s="1029"/>
      <c r="I79" s="1029"/>
      <c r="J79" s="1029"/>
      <c r="K79" s="1029"/>
      <c r="L79" s="1029">
        <f t="shared" si="16"/>
        <v>0</v>
      </c>
      <c r="M79" s="1029"/>
      <c r="N79" s="1029"/>
      <c r="O79" s="1029"/>
      <c r="P79" s="1029">
        <f t="shared" si="17"/>
        <v>0</v>
      </c>
      <c r="Q79" s="1029"/>
      <c r="R79" s="1029"/>
      <c r="S79" s="1029">
        <f t="shared" si="18"/>
        <v>0</v>
      </c>
    </row>
    <row r="80" spans="1:19" s="965" customFormat="1" ht="13.5" customHeight="1">
      <c r="A80" s="981" t="s">
        <v>172</v>
      </c>
      <c r="B80" s="985" t="s">
        <v>1243</v>
      </c>
      <c r="C80" s="1028"/>
      <c r="D80" s="1029">
        <f t="shared" si="15"/>
        <v>0</v>
      </c>
      <c r="E80" s="1029"/>
      <c r="F80" s="1029"/>
      <c r="G80" s="1029"/>
      <c r="H80" s="1029"/>
      <c r="I80" s="1029"/>
      <c r="J80" s="1029"/>
      <c r="K80" s="1029"/>
      <c r="L80" s="1029">
        <f t="shared" si="16"/>
        <v>0</v>
      </c>
      <c r="M80" s="1029"/>
      <c r="N80" s="1029"/>
      <c r="O80" s="1029"/>
      <c r="P80" s="1029">
        <f t="shared" si="17"/>
        <v>0</v>
      </c>
      <c r="Q80" s="1029"/>
      <c r="R80" s="1029"/>
      <c r="S80" s="1029">
        <f t="shared" si="18"/>
        <v>0</v>
      </c>
    </row>
    <row r="81" spans="1:19" s="965" customFormat="1" ht="13.5" customHeight="1">
      <c r="A81" s="981" t="s">
        <v>7</v>
      </c>
      <c r="B81" s="985" t="s">
        <v>1244</v>
      </c>
      <c r="C81" s="1028"/>
      <c r="D81" s="1029">
        <f t="shared" si="15"/>
        <v>0</v>
      </c>
      <c r="E81" s="1029"/>
      <c r="F81" s="1029"/>
      <c r="G81" s="1029"/>
      <c r="H81" s="1029"/>
      <c r="I81" s="1029"/>
      <c r="J81" s="1029"/>
      <c r="K81" s="1029"/>
      <c r="L81" s="1029">
        <f t="shared" si="16"/>
        <v>0</v>
      </c>
      <c r="M81" s="1029"/>
      <c r="N81" s="1029"/>
      <c r="O81" s="1029"/>
      <c r="P81" s="1029">
        <f t="shared" si="17"/>
        <v>0</v>
      </c>
      <c r="Q81" s="1029"/>
      <c r="R81" s="1029"/>
      <c r="S81" s="1029">
        <f t="shared" si="18"/>
        <v>0</v>
      </c>
    </row>
    <row r="82" spans="1:19" s="965" customFormat="1" ht="13.5" customHeight="1">
      <c r="A82" s="981" t="s">
        <v>206</v>
      </c>
      <c r="B82" s="985" t="s">
        <v>1245</v>
      </c>
      <c r="C82" s="1028"/>
      <c r="D82" s="1029">
        <f t="shared" si="15"/>
        <v>0</v>
      </c>
      <c r="E82" s="1029"/>
      <c r="F82" s="1029"/>
      <c r="G82" s="1029"/>
      <c r="H82" s="1029"/>
      <c r="I82" s="1029"/>
      <c r="J82" s="1029"/>
      <c r="K82" s="1029"/>
      <c r="L82" s="1029">
        <f t="shared" si="16"/>
        <v>0</v>
      </c>
      <c r="M82" s="1029"/>
      <c r="N82" s="1029"/>
      <c r="O82" s="1029"/>
      <c r="P82" s="1029">
        <f t="shared" si="17"/>
        <v>0</v>
      </c>
      <c r="Q82" s="1029"/>
      <c r="R82" s="1029"/>
      <c r="S82" s="1029">
        <f t="shared" si="18"/>
        <v>0</v>
      </c>
    </row>
    <row r="83" spans="1:19" s="965" customFormat="1" ht="13.5" customHeight="1">
      <c r="A83" s="981" t="s">
        <v>208</v>
      </c>
      <c r="B83" s="985" t="s">
        <v>1246</v>
      </c>
      <c r="C83" s="1028"/>
      <c r="D83" s="1029">
        <f t="shared" si="15"/>
        <v>0</v>
      </c>
      <c r="E83" s="1029"/>
      <c r="F83" s="1029"/>
      <c r="G83" s="1029"/>
      <c r="H83" s="1029"/>
      <c r="I83" s="1029"/>
      <c r="J83" s="1029"/>
      <c r="K83" s="1029"/>
      <c r="L83" s="1029">
        <f t="shared" si="16"/>
        <v>0</v>
      </c>
      <c r="M83" s="1029"/>
      <c r="N83" s="1029"/>
      <c r="O83" s="1029"/>
      <c r="P83" s="1029">
        <f t="shared" si="17"/>
        <v>0</v>
      </c>
      <c r="Q83" s="1029"/>
      <c r="R83" s="1029"/>
      <c r="S83" s="1029">
        <f t="shared" si="18"/>
        <v>0</v>
      </c>
    </row>
    <row r="84" spans="1:19" s="965" customFormat="1" ht="13.5" customHeight="1">
      <c r="A84" s="981" t="s">
        <v>239</v>
      </c>
      <c r="B84" s="985" t="s">
        <v>1247</v>
      </c>
      <c r="C84" s="1028"/>
      <c r="D84" s="1029">
        <f t="shared" si="15"/>
        <v>0</v>
      </c>
      <c r="E84" s="1029"/>
      <c r="F84" s="1029"/>
      <c r="G84" s="1029"/>
      <c r="H84" s="1029"/>
      <c r="I84" s="1029"/>
      <c r="J84" s="1029"/>
      <c r="K84" s="1029"/>
      <c r="L84" s="1029">
        <f t="shared" si="16"/>
        <v>0</v>
      </c>
      <c r="M84" s="1029"/>
      <c r="N84" s="1029"/>
      <c r="O84" s="1029"/>
      <c r="P84" s="1029">
        <f t="shared" si="17"/>
        <v>0</v>
      </c>
      <c r="Q84" s="1029"/>
      <c r="R84" s="1029"/>
      <c r="S84" s="1029">
        <f t="shared" si="18"/>
        <v>0</v>
      </c>
    </row>
    <row r="85" spans="1:19" s="965" customFormat="1" ht="13.5" customHeight="1">
      <c r="A85" s="981" t="s">
        <v>240</v>
      </c>
      <c r="B85" s="985" t="s">
        <v>1248</v>
      </c>
      <c r="C85" s="1028"/>
      <c r="D85" s="1029">
        <f t="shared" si="15"/>
        <v>0</v>
      </c>
      <c r="E85" s="1029"/>
      <c r="F85" s="1029"/>
      <c r="G85" s="1029"/>
      <c r="H85" s="1029"/>
      <c r="I85" s="1029"/>
      <c r="J85" s="1029"/>
      <c r="K85" s="1029"/>
      <c r="L85" s="1029">
        <f t="shared" si="16"/>
        <v>0</v>
      </c>
      <c r="M85" s="1029"/>
      <c r="N85" s="1029"/>
      <c r="O85" s="1029"/>
      <c r="P85" s="1029">
        <f t="shared" si="17"/>
        <v>0</v>
      </c>
      <c r="Q85" s="1029"/>
      <c r="R85" s="1029"/>
      <c r="S85" s="1029">
        <f t="shared" si="18"/>
        <v>0</v>
      </c>
    </row>
    <row r="86" spans="1:19" s="965" customFormat="1" ht="13.5" customHeight="1">
      <c r="A86" s="981" t="s">
        <v>241</v>
      </c>
      <c r="B86" s="985" t="s">
        <v>1249</v>
      </c>
      <c r="C86" s="1028"/>
      <c r="D86" s="1029">
        <f t="shared" si="15"/>
        <v>0</v>
      </c>
      <c r="E86" s="1029"/>
      <c r="F86" s="1029"/>
      <c r="G86" s="1029"/>
      <c r="H86" s="1029"/>
      <c r="I86" s="1029"/>
      <c r="J86" s="1029"/>
      <c r="K86" s="1029"/>
      <c r="L86" s="1029">
        <f t="shared" si="16"/>
        <v>0</v>
      </c>
      <c r="M86" s="1029"/>
      <c r="N86" s="1029"/>
      <c r="O86" s="1029"/>
      <c r="P86" s="1029">
        <f t="shared" si="17"/>
        <v>0</v>
      </c>
      <c r="Q86" s="1029"/>
      <c r="R86" s="1029"/>
      <c r="S86" s="1029">
        <f t="shared" si="18"/>
        <v>0</v>
      </c>
    </row>
    <row r="87" spans="1:19" s="965" customFormat="1" ht="13.5" customHeight="1">
      <c r="A87" s="981" t="s">
        <v>242</v>
      </c>
      <c r="B87" s="985" t="s">
        <v>1250</v>
      </c>
      <c r="C87" s="1028"/>
      <c r="D87" s="1029">
        <f t="shared" si="15"/>
        <v>0</v>
      </c>
      <c r="E87" s="1029"/>
      <c r="F87" s="1029"/>
      <c r="G87" s="1029"/>
      <c r="H87" s="1029"/>
      <c r="I87" s="1029"/>
      <c r="J87" s="1029"/>
      <c r="K87" s="1029"/>
      <c r="L87" s="1029">
        <f t="shared" si="16"/>
        <v>0</v>
      </c>
      <c r="M87" s="1029"/>
      <c r="N87" s="1029"/>
      <c r="O87" s="1029"/>
      <c r="P87" s="1029">
        <f t="shared" si="17"/>
        <v>0</v>
      </c>
      <c r="Q87" s="1029"/>
      <c r="R87" s="1029"/>
      <c r="S87" s="1029">
        <f t="shared" si="18"/>
        <v>0</v>
      </c>
    </row>
    <row r="88" spans="1:19" s="965" customFormat="1" ht="13.5" customHeight="1">
      <c r="A88" s="981" t="s">
        <v>243</v>
      </c>
      <c r="B88" s="985" t="s">
        <v>1251</v>
      </c>
      <c r="C88" s="1028"/>
      <c r="D88" s="1029">
        <f t="shared" si="15"/>
        <v>0</v>
      </c>
      <c r="E88" s="1029"/>
      <c r="F88" s="1029"/>
      <c r="G88" s="1029"/>
      <c r="H88" s="1029"/>
      <c r="I88" s="1029"/>
      <c r="J88" s="1029"/>
      <c r="K88" s="1029"/>
      <c r="L88" s="1029">
        <f t="shared" si="16"/>
        <v>0</v>
      </c>
      <c r="M88" s="1029"/>
      <c r="N88" s="1029"/>
      <c r="O88" s="1029"/>
      <c r="P88" s="1029">
        <f t="shared" si="17"/>
        <v>0</v>
      </c>
      <c r="Q88" s="1029"/>
      <c r="R88" s="1029"/>
      <c r="S88" s="1029">
        <f t="shared" si="18"/>
        <v>0</v>
      </c>
    </row>
    <row r="89" spans="1:19" s="967" customFormat="1" ht="13.5" customHeight="1">
      <c r="A89" s="1030"/>
      <c r="B89" s="1030" t="s">
        <v>326</v>
      </c>
      <c r="C89" s="1031">
        <f>SUM(C77:C88)/12</f>
        <v>0</v>
      </c>
      <c r="D89" s="1032">
        <f>SUM(D77:D88)</f>
        <v>0</v>
      </c>
      <c r="E89" s="1032">
        <f t="shared" ref="E89:S89" si="19">SUM(E77:E88)</f>
        <v>0</v>
      </c>
      <c r="F89" s="1032">
        <f t="shared" si="19"/>
        <v>0</v>
      </c>
      <c r="G89" s="1032">
        <f t="shared" si="19"/>
        <v>0</v>
      </c>
      <c r="H89" s="1032">
        <f t="shared" si="19"/>
        <v>0</v>
      </c>
      <c r="I89" s="1032">
        <f t="shared" si="19"/>
        <v>0</v>
      </c>
      <c r="J89" s="1032">
        <f t="shared" si="19"/>
        <v>0</v>
      </c>
      <c r="K89" s="1032">
        <f t="shared" si="19"/>
        <v>0</v>
      </c>
      <c r="L89" s="1032">
        <f t="shared" si="19"/>
        <v>0</v>
      </c>
      <c r="M89" s="1032">
        <f t="shared" si="19"/>
        <v>0</v>
      </c>
      <c r="N89" s="1032">
        <f t="shared" si="19"/>
        <v>0</v>
      </c>
      <c r="O89" s="1032">
        <f t="shared" si="19"/>
        <v>0</v>
      </c>
      <c r="P89" s="1032">
        <f t="shared" si="19"/>
        <v>0</v>
      </c>
      <c r="Q89" s="1032">
        <f t="shared" si="19"/>
        <v>0</v>
      </c>
      <c r="R89" s="1032">
        <f t="shared" si="19"/>
        <v>0</v>
      </c>
      <c r="S89" s="1032">
        <f t="shared" si="19"/>
        <v>0</v>
      </c>
    </row>
    <row r="90" spans="1:19">
      <c r="C90" s="1033" t="s">
        <v>261</v>
      </c>
      <c r="D90" s="1034">
        <f>E89+F89+G89+H89+I89+J89+K89</f>
        <v>0</v>
      </c>
      <c r="L90" s="1034">
        <f>M89+N89+O89</f>
        <v>0</v>
      </c>
      <c r="P90" s="1034">
        <f>Q89+R89</f>
        <v>0</v>
      </c>
      <c r="S90" s="1034">
        <f>L89+D89+P89</f>
        <v>0</v>
      </c>
    </row>
    <row r="91" spans="1:19" ht="15">
      <c r="A91" s="76" t="s">
        <v>1252</v>
      </c>
      <c r="B91" s="1035" t="s">
        <v>291</v>
      </c>
      <c r="C91" s="1036"/>
      <c r="D91" s="1037"/>
      <c r="E91" s="1037"/>
      <c r="F91" s="1037"/>
      <c r="G91" s="1037"/>
      <c r="H91" s="1037"/>
      <c r="I91" s="1037"/>
      <c r="J91" s="1037"/>
      <c r="K91" s="1037"/>
      <c r="L91" s="1037"/>
    </row>
    <row r="92" spans="1:19">
      <c r="A92" s="76" t="s">
        <v>359</v>
      </c>
      <c r="B92" s="1035" t="s">
        <v>280</v>
      </c>
    </row>
    <row r="94" spans="1:19" ht="15">
      <c r="A94" s="743" t="s">
        <v>1259</v>
      </c>
    </row>
    <row r="96" spans="1:19">
      <c r="A96" s="1412" t="s">
        <v>1188</v>
      </c>
      <c r="B96" s="1412" t="s">
        <v>1189</v>
      </c>
      <c r="C96" s="1412" t="s">
        <v>1228</v>
      </c>
      <c r="D96" s="1412" t="s">
        <v>1191</v>
      </c>
      <c r="E96" s="1024" t="s">
        <v>231</v>
      </c>
      <c r="F96" s="1025"/>
      <c r="G96" s="1025"/>
      <c r="H96" s="1025"/>
      <c r="I96" s="1025"/>
      <c r="J96" s="1025"/>
      <c r="K96" s="1026"/>
      <c r="L96" s="1412" t="s">
        <v>1229</v>
      </c>
      <c r="M96" s="1024" t="s">
        <v>231</v>
      </c>
      <c r="N96" s="1025"/>
      <c r="O96" s="1025"/>
      <c r="P96" s="1412" t="s">
        <v>1230</v>
      </c>
      <c r="Q96" s="1024" t="s">
        <v>231</v>
      </c>
      <c r="R96" s="1025"/>
      <c r="S96" s="1412" t="s">
        <v>1231</v>
      </c>
    </row>
    <row r="97" spans="1:19" ht="38.25" customHeight="1">
      <c r="A97" s="1413"/>
      <c r="B97" s="1413"/>
      <c r="C97" s="1413"/>
      <c r="D97" s="1413"/>
      <c r="E97" s="731" t="s">
        <v>232</v>
      </c>
      <c r="F97" s="731" t="s">
        <v>1232</v>
      </c>
      <c r="G97" s="731" t="s">
        <v>1233</v>
      </c>
      <c r="H97" s="731" t="s">
        <v>284</v>
      </c>
      <c r="I97" s="731" t="s">
        <v>1234</v>
      </c>
      <c r="J97" s="731" t="s">
        <v>1235</v>
      </c>
      <c r="K97" s="177" t="s">
        <v>1236</v>
      </c>
      <c r="L97" s="1413"/>
      <c r="M97" s="731" t="s">
        <v>1193</v>
      </c>
      <c r="N97" s="731" t="s">
        <v>287</v>
      </c>
      <c r="O97" s="731" t="s">
        <v>1256</v>
      </c>
      <c r="P97" s="1413"/>
      <c r="Q97" s="731" t="s">
        <v>1238</v>
      </c>
      <c r="R97" s="731" t="s">
        <v>1239</v>
      </c>
      <c r="S97" s="1413"/>
    </row>
    <row r="98" spans="1:19">
      <c r="A98" s="1027">
        <v>1</v>
      </c>
      <c r="B98" s="1027">
        <v>2</v>
      </c>
      <c r="C98" s="1027">
        <v>3</v>
      </c>
      <c r="D98" s="1027">
        <v>4</v>
      </c>
      <c r="E98" s="1027">
        <v>5</v>
      </c>
      <c r="F98" s="1027">
        <v>6</v>
      </c>
      <c r="G98" s="1027">
        <v>7</v>
      </c>
      <c r="H98" s="1027">
        <v>8</v>
      </c>
      <c r="I98" s="1027">
        <v>9</v>
      </c>
      <c r="J98" s="1027">
        <v>10</v>
      </c>
      <c r="K98" s="1027">
        <v>11</v>
      </c>
      <c r="L98" s="1027">
        <v>12</v>
      </c>
      <c r="M98" s="1027">
        <v>13</v>
      </c>
      <c r="N98" s="1027">
        <v>14</v>
      </c>
      <c r="O98" s="1027">
        <v>15</v>
      </c>
      <c r="P98" s="1027">
        <v>16</v>
      </c>
      <c r="Q98" s="1027">
        <v>17</v>
      </c>
      <c r="R98" s="1027">
        <v>18</v>
      </c>
      <c r="S98" s="1027">
        <v>19</v>
      </c>
    </row>
    <row r="99" spans="1:19" s="965" customFormat="1" ht="13.5" customHeight="1">
      <c r="A99" s="981" t="s">
        <v>83</v>
      </c>
      <c r="B99" s="985" t="s">
        <v>1240</v>
      </c>
      <c r="C99" s="1028"/>
      <c r="D99" s="1029">
        <f>SUM(E99:K99)</f>
        <v>0</v>
      </c>
      <c r="E99" s="1029"/>
      <c r="F99" s="1029"/>
      <c r="G99" s="1029"/>
      <c r="H99" s="1029"/>
      <c r="I99" s="1029"/>
      <c r="J99" s="1029"/>
      <c r="K99" s="1029"/>
      <c r="L99" s="1029">
        <f>SUM(M99:O99)</f>
        <v>0</v>
      </c>
      <c r="M99" s="1029"/>
      <c r="N99" s="1029"/>
      <c r="O99" s="1029"/>
      <c r="P99" s="1029">
        <f>SUM(Q99:R99)</f>
        <v>0</v>
      </c>
      <c r="Q99" s="1029"/>
      <c r="R99" s="1029"/>
      <c r="S99" s="1029">
        <f>D99+L99+P99</f>
        <v>0</v>
      </c>
    </row>
    <row r="100" spans="1:19" s="965" customFormat="1" ht="13.5" customHeight="1">
      <c r="A100" s="981" t="s">
        <v>98</v>
      </c>
      <c r="B100" s="985" t="s">
        <v>1241</v>
      </c>
      <c r="C100" s="1028"/>
      <c r="D100" s="1029">
        <f t="shared" ref="D100:D110" si="20">SUM(E100:K100)</f>
        <v>0</v>
      </c>
      <c r="E100" s="1029"/>
      <c r="F100" s="1029"/>
      <c r="G100" s="1029"/>
      <c r="H100" s="1029"/>
      <c r="I100" s="1029"/>
      <c r="J100" s="1029"/>
      <c r="K100" s="1029"/>
      <c r="L100" s="1029">
        <f t="shared" ref="L100:L110" si="21">SUM(M100:O100)</f>
        <v>0</v>
      </c>
      <c r="M100" s="1029"/>
      <c r="N100" s="1029"/>
      <c r="O100" s="1029"/>
      <c r="P100" s="1029">
        <f t="shared" ref="P100:P110" si="22">SUM(Q100:R100)</f>
        <v>0</v>
      </c>
      <c r="Q100" s="1029"/>
      <c r="R100" s="1029"/>
      <c r="S100" s="1029">
        <f t="shared" ref="S100:S110" si="23">D100+L100+P100</f>
        <v>0</v>
      </c>
    </row>
    <row r="101" spans="1:19" s="965" customFormat="1" ht="13.5" customHeight="1">
      <c r="A101" s="981" t="s">
        <v>164</v>
      </c>
      <c r="B101" s="985" t="s">
        <v>1242</v>
      </c>
      <c r="C101" s="1028"/>
      <c r="D101" s="1029">
        <f t="shared" si="20"/>
        <v>0</v>
      </c>
      <c r="E101" s="1029"/>
      <c r="F101" s="1029"/>
      <c r="G101" s="1029"/>
      <c r="H101" s="1029"/>
      <c r="I101" s="1029"/>
      <c r="J101" s="1029"/>
      <c r="K101" s="1029"/>
      <c r="L101" s="1029">
        <f t="shared" si="21"/>
        <v>0</v>
      </c>
      <c r="M101" s="1029"/>
      <c r="N101" s="1029"/>
      <c r="O101" s="1029"/>
      <c r="P101" s="1029">
        <f t="shared" si="22"/>
        <v>0</v>
      </c>
      <c r="Q101" s="1029"/>
      <c r="R101" s="1029"/>
      <c r="S101" s="1029">
        <f t="shared" si="23"/>
        <v>0</v>
      </c>
    </row>
    <row r="102" spans="1:19" s="965" customFormat="1" ht="13.5" customHeight="1">
      <c r="A102" s="981" t="s">
        <v>172</v>
      </c>
      <c r="B102" s="985" t="s">
        <v>1243</v>
      </c>
      <c r="C102" s="1028"/>
      <c r="D102" s="1029">
        <f t="shared" si="20"/>
        <v>0</v>
      </c>
      <c r="E102" s="1029"/>
      <c r="F102" s="1029"/>
      <c r="G102" s="1029"/>
      <c r="H102" s="1029"/>
      <c r="I102" s="1029"/>
      <c r="J102" s="1029"/>
      <c r="K102" s="1029"/>
      <c r="L102" s="1029">
        <f t="shared" si="21"/>
        <v>0</v>
      </c>
      <c r="M102" s="1029"/>
      <c r="N102" s="1029"/>
      <c r="O102" s="1029"/>
      <c r="P102" s="1029">
        <f t="shared" si="22"/>
        <v>0</v>
      </c>
      <c r="Q102" s="1029"/>
      <c r="R102" s="1029"/>
      <c r="S102" s="1029">
        <f t="shared" si="23"/>
        <v>0</v>
      </c>
    </row>
    <row r="103" spans="1:19" s="965" customFormat="1" ht="13.5" customHeight="1">
      <c r="A103" s="981" t="s">
        <v>7</v>
      </c>
      <c r="B103" s="985" t="s">
        <v>1244</v>
      </c>
      <c r="C103" s="1028"/>
      <c r="D103" s="1029">
        <f t="shared" si="20"/>
        <v>0</v>
      </c>
      <c r="E103" s="1029"/>
      <c r="F103" s="1029"/>
      <c r="G103" s="1029"/>
      <c r="H103" s="1029"/>
      <c r="I103" s="1029"/>
      <c r="J103" s="1029"/>
      <c r="K103" s="1029"/>
      <c r="L103" s="1029">
        <f t="shared" si="21"/>
        <v>0</v>
      </c>
      <c r="M103" s="1029"/>
      <c r="N103" s="1029"/>
      <c r="O103" s="1029"/>
      <c r="P103" s="1029">
        <f t="shared" si="22"/>
        <v>0</v>
      </c>
      <c r="Q103" s="1029"/>
      <c r="R103" s="1029"/>
      <c r="S103" s="1029">
        <f t="shared" si="23"/>
        <v>0</v>
      </c>
    </row>
    <row r="104" spans="1:19" s="965" customFormat="1" ht="13.5" customHeight="1">
      <c r="A104" s="981" t="s">
        <v>206</v>
      </c>
      <c r="B104" s="985" t="s">
        <v>1245</v>
      </c>
      <c r="C104" s="1028"/>
      <c r="D104" s="1029">
        <f t="shared" si="20"/>
        <v>0</v>
      </c>
      <c r="E104" s="1029"/>
      <c r="F104" s="1029"/>
      <c r="G104" s="1029"/>
      <c r="H104" s="1029"/>
      <c r="I104" s="1029"/>
      <c r="J104" s="1029"/>
      <c r="K104" s="1029"/>
      <c r="L104" s="1029">
        <f t="shared" si="21"/>
        <v>0</v>
      </c>
      <c r="M104" s="1029"/>
      <c r="N104" s="1029"/>
      <c r="O104" s="1029"/>
      <c r="P104" s="1029">
        <f t="shared" si="22"/>
        <v>0</v>
      </c>
      <c r="Q104" s="1029"/>
      <c r="R104" s="1029"/>
      <c r="S104" s="1029">
        <f t="shared" si="23"/>
        <v>0</v>
      </c>
    </row>
    <row r="105" spans="1:19" s="965" customFormat="1" ht="13.5" customHeight="1">
      <c r="A105" s="981" t="s">
        <v>208</v>
      </c>
      <c r="B105" s="985" t="s">
        <v>1246</v>
      </c>
      <c r="C105" s="1028"/>
      <c r="D105" s="1029">
        <f t="shared" si="20"/>
        <v>0</v>
      </c>
      <c r="E105" s="1029"/>
      <c r="F105" s="1029"/>
      <c r="G105" s="1029"/>
      <c r="H105" s="1029"/>
      <c r="I105" s="1029"/>
      <c r="J105" s="1029"/>
      <c r="K105" s="1029"/>
      <c r="L105" s="1029">
        <f t="shared" si="21"/>
        <v>0</v>
      </c>
      <c r="M105" s="1029"/>
      <c r="N105" s="1029"/>
      <c r="O105" s="1029"/>
      <c r="P105" s="1029">
        <f t="shared" si="22"/>
        <v>0</v>
      </c>
      <c r="Q105" s="1029"/>
      <c r="R105" s="1029"/>
      <c r="S105" s="1029">
        <f t="shared" si="23"/>
        <v>0</v>
      </c>
    </row>
    <row r="106" spans="1:19" s="965" customFormat="1" ht="13.5" customHeight="1">
      <c r="A106" s="981" t="s">
        <v>239</v>
      </c>
      <c r="B106" s="985" t="s">
        <v>1247</v>
      </c>
      <c r="C106" s="1028"/>
      <c r="D106" s="1029">
        <f t="shared" si="20"/>
        <v>0</v>
      </c>
      <c r="E106" s="1029"/>
      <c r="F106" s="1029"/>
      <c r="G106" s="1029"/>
      <c r="H106" s="1029"/>
      <c r="I106" s="1029"/>
      <c r="J106" s="1029"/>
      <c r="K106" s="1029"/>
      <c r="L106" s="1029">
        <f t="shared" si="21"/>
        <v>0</v>
      </c>
      <c r="M106" s="1029"/>
      <c r="N106" s="1029"/>
      <c r="O106" s="1029"/>
      <c r="P106" s="1029">
        <f t="shared" si="22"/>
        <v>0</v>
      </c>
      <c r="Q106" s="1029"/>
      <c r="R106" s="1029"/>
      <c r="S106" s="1029">
        <f t="shared" si="23"/>
        <v>0</v>
      </c>
    </row>
    <row r="107" spans="1:19" s="965" customFormat="1" ht="13.5" customHeight="1">
      <c r="A107" s="981" t="s">
        <v>240</v>
      </c>
      <c r="B107" s="985" t="s">
        <v>1248</v>
      </c>
      <c r="C107" s="1028"/>
      <c r="D107" s="1029">
        <f t="shared" si="20"/>
        <v>0</v>
      </c>
      <c r="E107" s="1029"/>
      <c r="F107" s="1029"/>
      <c r="G107" s="1029"/>
      <c r="H107" s="1029"/>
      <c r="I107" s="1029"/>
      <c r="J107" s="1029"/>
      <c r="K107" s="1029"/>
      <c r="L107" s="1029">
        <f t="shared" si="21"/>
        <v>0</v>
      </c>
      <c r="M107" s="1029"/>
      <c r="N107" s="1029"/>
      <c r="O107" s="1029"/>
      <c r="P107" s="1029">
        <f t="shared" si="22"/>
        <v>0</v>
      </c>
      <c r="Q107" s="1029"/>
      <c r="R107" s="1029"/>
      <c r="S107" s="1029">
        <f t="shared" si="23"/>
        <v>0</v>
      </c>
    </row>
    <row r="108" spans="1:19" s="965" customFormat="1" ht="13.5" customHeight="1">
      <c r="A108" s="981" t="s">
        <v>241</v>
      </c>
      <c r="B108" s="985" t="s">
        <v>1249</v>
      </c>
      <c r="C108" s="1028"/>
      <c r="D108" s="1029">
        <f t="shared" si="20"/>
        <v>0</v>
      </c>
      <c r="E108" s="1029"/>
      <c r="F108" s="1029"/>
      <c r="G108" s="1029"/>
      <c r="H108" s="1029"/>
      <c r="I108" s="1029"/>
      <c r="J108" s="1029"/>
      <c r="K108" s="1029"/>
      <c r="L108" s="1029">
        <f t="shared" si="21"/>
        <v>0</v>
      </c>
      <c r="M108" s="1029"/>
      <c r="N108" s="1029"/>
      <c r="O108" s="1029"/>
      <c r="P108" s="1029">
        <f t="shared" si="22"/>
        <v>0</v>
      </c>
      <c r="Q108" s="1029"/>
      <c r="R108" s="1029"/>
      <c r="S108" s="1029">
        <f t="shared" si="23"/>
        <v>0</v>
      </c>
    </row>
    <row r="109" spans="1:19" s="965" customFormat="1" ht="13.5" customHeight="1">
      <c r="A109" s="981" t="s">
        <v>242</v>
      </c>
      <c r="B109" s="985" t="s">
        <v>1250</v>
      </c>
      <c r="C109" s="1028"/>
      <c r="D109" s="1029">
        <f t="shared" si="20"/>
        <v>0</v>
      </c>
      <c r="E109" s="1029"/>
      <c r="F109" s="1029"/>
      <c r="G109" s="1029"/>
      <c r="H109" s="1029"/>
      <c r="I109" s="1029"/>
      <c r="J109" s="1029"/>
      <c r="K109" s="1029"/>
      <c r="L109" s="1029">
        <f t="shared" si="21"/>
        <v>0</v>
      </c>
      <c r="M109" s="1029"/>
      <c r="N109" s="1029"/>
      <c r="O109" s="1029"/>
      <c r="P109" s="1029">
        <f t="shared" si="22"/>
        <v>0</v>
      </c>
      <c r="Q109" s="1029"/>
      <c r="R109" s="1029"/>
      <c r="S109" s="1029">
        <f t="shared" si="23"/>
        <v>0</v>
      </c>
    </row>
    <row r="110" spans="1:19" s="965" customFormat="1" ht="13.5" customHeight="1">
      <c r="A110" s="981" t="s">
        <v>243</v>
      </c>
      <c r="B110" s="985" t="s">
        <v>1251</v>
      </c>
      <c r="C110" s="1028"/>
      <c r="D110" s="1029">
        <f t="shared" si="20"/>
        <v>0</v>
      </c>
      <c r="E110" s="1029"/>
      <c r="F110" s="1029"/>
      <c r="G110" s="1029"/>
      <c r="H110" s="1029"/>
      <c r="I110" s="1029"/>
      <c r="J110" s="1029"/>
      <c r="K110" s="1029"/>
      <c r="L110" s="1029">
        <f t="shared" si="21"/>
        <v>0</v>
      </c>
      <c r="M110" s="1029"/>
      <c r="N110" s="1029"/>
      <c r="O110" s="1029"/>
      <c r="P110" s="1029">
        <f t="shared" si="22"/>
        <v>0</v>
      </c>
      <c r="Q110" s="1029"/>
      <c r="R110" s="1029"/>
      <c r="S110" s="1029">
        <f t="shared" si="23"/>
        <v>0</v>
      </c>
    </row>
    <row r="111" spans="1:19" s="967" customFormat="1" ht="13.5" customHeight="1">
      <c r="A111" s="1030"/>
      <c r="B111" s="1030" t="s">
        <v>326</v>
      </c>
      <c r="C111" s="1031">
        <f>SUM(C99:C110)/12</f>
        <v>0</v>
      </c>
      <c r="D111" s="1032">
        <f>SUM(D99:D110)</f>
        <v>0</v>
      </c>
      <c r="E111" s="1032">
        <f t="shared" ref="E111:S111" si="24">SUM(E99:E110)</f>
        <v>0</v>
      </c>
      <c r="F111" s="1032">
        <f t="shared" si="24"/>
        <v>0</v>
      </c>
      <c r="G111" s="1032">
        <f t="shared" si="24"/>
        <v>0</v>
      </c>
      <c r="H111" s="1032">
        <f t="shared" si="24"/>
        <v>0</v>
      </c>
      <c r="I111" s="1032">
        <f t="shared" si="24"/>
        <v>0</v>
      </c>
      <c r="J111" s="1032">
        <f t="shared" si="24"/>
        <v>0</v>
      </c>
      <c r="K111" s="1032">
        <f t="shared" si="24"/>
        <v>0</v>
      </c>
      <c r="L111" s="1032">
        <f t="shared" si="24"/>
        <v>0</v>
      </c>
      <c r="M111" s="1032">
        <f t="shared" si="24"/>
        <v>0</v>
      </c>
      <c r="N111" s="1032">
        <f t="shared" si="24"/>
        <v>0</v>
      </c>
      <c r="O111" s="1032">
        <f t="shared" si="24"/>
        <v>0</v>
      </c>
      <c r="P111" s="1032">
        <f t="shared" si="24"/>
        <v>0</v>
      </c>
      <c r="Q111" s="1032">
        <f t="shared" si="24"/>
        <v>0</v>
      </c>
      <c r="R111" s="1032">
        <f t="shared" si="24"/>
        <v>0</v>
      </c>
      <c r="S111" s="1032">
        <f t="shared" si="24"/>
        <v>0</v>
      </c>
    </row>
    <row r="112" spans="1:19">
      <c r="C112" s="1033" t="s">
        <v>261</v>
      </c>
      <c r="D112" s="1034">
        <f>E111+F111+G111+H111+I111+J111+K111</f>
        <v>0</v>
      </c>
      <c r="L112" s="1034">
        <f>M111+N111+O111</f>
        <v>0</v>
      </c>
      <c r="P112" s="1034">
        <f>Q111+R111</f>
        <v>0</v>
      </c>
      <c r="S112" s="1034">
        <f>L111+D111+P111</f>
        <v>0</v>
      </c>
    </row>
    <row r="113" spans="1:19" ht="15">
      <c r="A113" s="76" t="s">
        <v>1252</v>
      </c>
      <c r="B113" s="1035" t="s">
        <v>291</v>
      </c>
      <c r="C113" s="1036"/>
      <c r="D113" s="1037"/>
      <c r="E113" s="1037"/>
      <c r="F113" s="1037"/>
      <c r="G113" s="1037"/>
      <c r="H113" s="1037"/>
      <c r="I113" s="1037"/>
      <c r="J113" s="1037"/>
      <c r="K113" s="1037"/>
      <c r="L113" s="1037"/>
    </row>
    <row r="114" spans="1:19">
      <c r="A114" s="76" t="s">
        <v>359</v>
      </c>
      <c r="B114" s="1035" t="s">
        <v>280</v>
      </c>
    </row>
    <row r="116" spans="1:19" ht="15">
      <c r="A116" s="743" t="s">
        <v>1260</v>
      </c>
    </row>
    <row r="118" spans="1:19">
      <c r="A118" s="1412" t="s">
        <v>1188</v>
      </c>
      <c r="B118" s="1412" t="s">
        <v>1189</v>
      </c>
      <c r="C118" s="1412" t="s">
        <v>1228</v>
      </c>
      <c r="D118" s="1412" t="s">
        <v>1191</v>
      </c>
      <c r="E118" s="1024" t="s">
        <v>231</v>
      </c>
      <c r="F118" s="1025"/>
      <c r="G118" s="1025"/>
      <c r="H118" s="1025"/>
      <c r="I118" s="1025"/>
      <c r="J118" s="1025"/>
      <c r="K118" s="1026"/>
      <c r="L118" s="1412" t="s">
        <v>1229</v>
      </c>
      <c r="M118" s="1024" t="s">
        <v>231</v>
      </c>
      <c r="N118" s="1025"/>
      <c r="O118" s="1025"/>
      <c r="P118" s="1412" t="s">
        <v>1230</v>
      </c>
      <c r="Q118" s="1024" t="s">
        <v>231</v>
      </c>
      <c r="R118" s="1025"/>
      <c r="S118" s="1412" t="s">
        <v>1231</v>
      </c>
    </row>
    <row r="119" spans="1:19" ht="38.25" customHeight="1">
      <c r="A119" s="1413"/>
      <c r="B119" s="1413"/>
      <c r="C119" s="1413"/>
      <c r="D119" s="1413"/>
      <c r="E119" s="731" t="s">
        <v>232</v>
      </c>
      <c r="F119" s="731" t="s">
        <v>1232</v>
      </c>
      <c r="G119" s="731" t="s">
        <v>1233</v>
      </c>
      <c r="H119" s="731" t="s">
        <v>284</v>
      </c>
      <c r="I119" s="731" t="s">
        <v>1234</v>
      </c>
      <c r="J119" s="731" t="s">
        <v>1235</v>
      </c>
      <c r="K119" s="177" t="s">
        <v>1236</v>
      </c>
      <c r="L119" s="1413"/>
      <c r="M119" s="731" t="s">
        <v>1193</v>
      </c>
      <c r="N119" s="731" t="s">
        <v>287</v>
      </c>
      <c r="O119" s="731" t="s">
        <v>1256</v>
      </c>
      <c r="P119" s="1413"/>
      <c r="Q119" s="731" t="s">
        <v>1238</v>
      </c>
      <c r="R119" s="731" t="s">
        <v>1239</v>
      </c>
      <c r="S119" s="1413"/>
    </row>
    <row r="120" spans="1:19">
      <c r="A120" s="1027">
        <v>1</v>
      </c>
      <c r="B120" s="1027">
        <v>2</v>
      </c>
      <c r="C120" s="1027">
        <v>3</v>
      </c>
      <c r="D120" s="1027">
        <v>4</v>
      </c>
      <c r="E120" s="1027">
        <v>5</v>
      </c>
      <c r="F120" s="1027">
        <v>6</v>
      </c>
      <c r="G120" s="1027">
        <v>7</v>
      </c>
      <c r="H120" s="1027">
        <v>8</v>
      </c>
      <c r="I120" s="1027">
        <v>9</v>
      </c>
      <c r="J120" s="1027">
        <v>10</v>
      </c>
      <c r="K120" s="1027">
        <v>11</v>
      </c>
      <c r="L120" s="1027">
        <v>12</v>
      </c>
      <c r="M120" s="1027">
        <v>13</v>
      </c>
      <c r="N120" s="1027">
        <v>14</v>
      </c>
      <c r="O120" s="1027">
        <v>15</v>
      </c>
      <c r="P120" s="1027">
        <v>16</v>
      </c>
      <c r="Q120" s="1027">
        <v>17</v>
      </c>
      <c r="R120" s="1027">
        <v>18</v>
      </c>
      <c r="S120" s="1027">
        <v>19</v>
      </c>
    </row>
    <row r="121" spans="1:19" s="965" customFormat="1" ht="13.5" customHeight="1">
      <c r="A121" s="981" t="s">
        <v>83</v>
      </c>
      <c r="B121" s="985" t="s">
        <v>1240</v>
      </c>
      <c r="C121" s="1028"/>
      <c r="D121" s="1029">
        <f>SUM(E121:K121)</f>
        <v>0</v>
      </c>
      <c r="E121" s="1029"/>
      <c r="F121" s="1029"/>
      <c r="G121" s="1029"/>
      <c r="H121" s="1029"/>
      <c r="I121" s="1029"/>
      <c r="J121" s="1029"/>
      <c r="K121" s="1029"/>
      <c r="L121" s="1029">
        <f>SUM(M121:O121)</f>
        <v>0</v>
      </c>
      <c r="M121" s="1029"/>
      <c r="N121" s="1029"/>
      <c r="O121" s="1029"/>
      <c r="P121" s="1029">
        <f>SUM(Q121:R121)</f>
        <v>0</v>
      </c>
      <c r="Q121" s="1029"/>
      <c r="R121" s="1029"/>
      <c r="S121" s="1029">
        <f>D121+L121+P121</f>
        <v>0</v>
      </c>
    </row>
    <row r="122" spans="1:19" s="965" customFormat="1" ht="13.5" customHeight="1">
      <c r="A122" s="981" t="s">
        <v>98</v>
      </c>
      <c r="B122" s="985" t="s">
        <v>1241</v>
      </c>
      <c r="C122" s="1028"/>
      <c r="D122" s="1029">
        <f t="shared" ref="D122:D132" si="25">SUM(E122:K122)</f>
        <v>0</v>
      </c>
      <c r="E122" s="1029"/>
      <c r="F122" s="1029"/>
      <c r="G122" s="1029"/>
      <c r="H122" s="1029"/>
      <c r="I122" s="1029"/>
      <c r="J122" s="1029"/>
      <c r="K122" s="1029"/>
      <c r="L122" s="1029">
        <f t="shared" ref="L122:L132" si="26">SUM(M122:O122)</f>
        <v>0</v>
      </c>
      <c r="M122" s="1029"/>
      <c r="N122" s="1029"/>
      <c r="O122" s="1029"/>
      <c r="P122" s="1029">
        <f t="shared" ref="P122:P132" si="27">SUM(Q122:R122)</f>
        <v>0</v>
      </c>
      <c r="Q122" s="1029"/>
      <c r="R122" s="1029"/>
      <c r="S122" s="1029">
        <f t="shared" ref="S122:S132" si="28">D122+L122+P122</f>
        <v>0</v>
      </c>
    </row>
    <row r="123" spans="1:19" s="965" customFormat="1" ht="13.5" customHeight="1">
      <c r="A123" s="981" t="s">
        <v>164</v>
      </c>
      <c r="B123" s="985" t="s">
        <v>1242</v>
      </c>
      <c r="C123" s="1028"/>
      <c r="D123" s="1029">
        <f t="shared" si="25"/>
        <v>0</v>
      </c>
      <c r="E123" s="1029"/>
      <c r="F123" s="1029"/>
      <c r="G123" s="1029"/>
      <c r="H123" s="1029"/>
      <c r="I123" s="1029"/>
      <c r="J123" s="1029"/>
      <c r="K123" s="1029"/>
      <c r="L123" s="1029">
        <f t="shared" si="26"/>
        <v>0</v>
      </c>
      <c r="M123" s="1029"/>
      <c r="N123" s="1029"/>
      <c r="O123" s="1029"/>
      <c r="P123" s="1029">
        <f t="shared" si="27"/>
        <v>0</v>
      </c>
      <c r="Q123" s="1029"/>
      <c r="R123" s="1029"/>
      <c r="S123" s="1029">
        <f t="shared" si="28"/>
        <v>0</v>
      </c>
    </row>
    <row r="124" spans="1:19" s="965" customFormat="1" ht="13.5" customHeight="1">
      <c r="A124" s="981" t="s">
        <v>172</v>
      </c>
      <c r="B124" s="985" t="s">
        <v>1243</v>
      </c>
      <c r="C124" s="1028"/>
      <c r="D124" s="1029">
        <f t="shared" si="25"/>
        <v>0</v>
      </c>
      <c r="E124" s="1029"/>
      <c r="F124" s="1029"/>
      <c r="G124" s="1029"/>
      <c r="H124" s="1029"/>
      <c r="I124" s="1029"/>
      <c r="J124" s="1029"/>
      <c r="K124" s="1029"/>
      <c r="L124" s="1029">
        <f t="shared" si="26"/>
        <v>0</v>
      </c>
      <c r="M124" s="1029"/>
      <c r="N124" s="1029"/>
      <c r="O124" s="1029"/>
      <c r="P124" s="1029">
        <f t="shared" si="27"/>
        <v>0</v>
      </c>
      <c r="Q124" s="1029"/>
      <c r="R124" s="1029"/>
      <c r="S124" s="1029">
        <f t="shared" si="28"/>
        <v>0</v>
      </c>
    </row>
    <row r="125" spans="1:19" s="965" customFormat="1" ht="13.5" customHeight="1">
      <c r="A125" s="981" t="s">
        <v>7</v>
      </c>
      <c r="B125" s="985" t="s">
        <v>1244</v>
      </c>
      <c r="C125" s="1028"/>
      <c r="D125" s="1029">
        <f t="shared" si="25"/>
        <v>0</v>
      </c>
      <c r="E125" s="1029"/>
      <c r="F125" s="1029"/>
      <c r="G125" s="1029"/>
      <c r="H125" s="1029"/>
      <c r="I125" s="1029"/>
      <c r="J125" s="1029"/>
      <c r="K125" s="1029"/>
      <c r="L125" s="1029">
        <f t="shared" si="26"/>
        <v>0</v>
      </c>
      <c r="M125" s="1029"/>
      <c r="N125" s="1029"/>
      <c r="O125" s="1029"/>
      <c r="P125" s="1029">
        <f t="shared" si="27"/>
        <v>0</v>
      </c>
      <c r="Q125" s="1029"/>
      <c r="R125" s="1029"/>
      <c r="S125" s="1029">
        <f t="shared" si="28"/>
        <v>0</v>
      </c>
    </row>
    <row r="126" spans="1:19" s="965" customFormat="1" ht="13.5" customHeight="1">
      <c r="A126" s="981" t="s">
        <v>206</v>
      </c>
      <c r="B126" s="985" t="s">
        <v>1245</v>
      </c>
      <c r="C126" s="1028"/>
      <c r="D126" s="1029">
        <f t="shared" si="25"/>
        <v>0</v>
      </c>
      <c r="E126" s="1029"/>
      <c r="F126" s="1029"/>
      <c r="G126" s="1029"/>
      <c r="H126" s="1029"/>
      <c r="I126" s="1029"/>
      <c r="J126" s="1029"/>
      <c r="K126" s="1029"/>
      <c r="L126" s="1029">
        <f t="shared" si="26"/>
        <v>0</v>
      </c>
      <c r="M126" s="1029"/>
      <c r="N126" s="1029"/>
      <c r="O126" s="1029"/>
      <c r="P126" s="1029">
        <f t="shared" si="27"/>
        <v>0</v>
      </c>
      <c r="Q126" s="1029"/>
      <c r="R126" s="1029"/>
      <c r="S126" s="1029">
        <f t="shared" si="28"/>
        <v>0</v>
      </c>
    </row>
    <row r="127" spans="1:19" s="965" customFormat="1" ht="13.5" customHeight="1">
      <c r="A127" s="981" t="s">
        <v>208</v>
      </c>
      <c r="B127" s="985" t="s">
        <v>1246</v>
      </c>
      <c r="C127" s="1028"/>
      <c r="D127" s="1029">
        <f t="shared" si="25"/>
        <v>0</v>
      </c>
      <c r="E127" s="1029"/>
      <c r="F127" s="1029"/>
      <c r="G127" s="1029"/>
      <c r="H127" s="1029"/>
      <c r="I127" s="1029"/>
      <c r="J127" s="1029"/>
      <c r="K127" s="1029"/>
      <c r="L127" s="1029">
        <f t="shared" si="26"/>
        <v>0</v>
      </c>
      <c r="M127" s="1029"/>
      <c r="N127" s="1029"/>
      <c r="O127" s="1029"/>
      <c r="P127" s="1029">
        <f t="shared" si="27"/>
        <v>0</v>
      </c>
      <c r="Q127" s="1029"/>
      <c r="R127" s="1029"/>
      <c r="S127" s="1029">
        <f t="shared" si="28"/>
        <v>0</v>
      </c>
    </row>
    <row r="128" spans="1:19" s="965" customFormat="1" ht="13.5" customHeight="1">
      <c r="A128" s="981" t="s">
        <v>239</v>
      </c>
      <c r="B128" s="985" t="s">
        <v>1247</v>
      </c>
      <c r="C128" s="1028"/>
      <c r="D128" s="1029">
        <f t="shared" si="25"/>
        <v>0</v>
      </c>
      <c r="E128" s="1029"/>
      <c r="F128" s="1029"/>
      <c r="G128" s="1029"/>
      <c r="H128" s="1029"/>
      <c r="I128" s="1029"/>
      <c r="J128" s="1029"/>
      <c r="K128" s="1029"/>
      <c r="L128" s="1029">
        <f t="shared" si="26"/>
        <v>0</v>
      </c>
      <c r="M128" s="1029"/>
      <c r="N128" s="1029"/>
      <c r="O128" s="1029"/>
      <c r="P128" s="1029">
        <f t="shared" si="27"/>
        <v>0</v>
      </c>
      <c r="Q128" s="1029"/>
      <c r="R128" s="1029"/>
      <c r="S128" s="1029">
        <f t="shared" si="28"/>
        <v>0</v>
      </c>
    </row>
    <row r="129" spans="1:19" s="965" customFormat="1" ht="13.5" customHeight="1">
      <c r="A129" s="981" t="s">
        <v>240</v>
      </c>
      <c r="B129" s="985" t="s">
        <v>1248</v>
      </c>
      <c r="C129" s="1028"/>
      <c r="D129" s="1029">
        <f t="shared" si="25"/>
        <v>0</v>
      </c>
      <c r="E129" s="1029"/>
      <c r="F129" s="1029"/>
      <c r="G129" s="1029"/>
      <c r="H129" s="1029"/>
      <c r="I129" s="1029"/>
      <c r="J129" s="1029"/>
      <c r="K129" s="1029"/>
      <c r="L129" s="1029">
        <f t="shared" si="26"/>
        <v>0</v>
      </c>
      <c r="M129" s="1029"/>
      <c r="N129" s="1029"/>
      <c r="O129" s="1029"/>
      <c r="P129" s="1029">
        <f t="shared" si="27"/>
        <v>0</v>
      </c>
      <c r="Q129" s="1029"/>
      <c r="R129" s="1029"/>
      <c r="S129" s="1029">
        <f t="shared" si="28"/>
        <v>0</v>
      </c>
    </row>
    <row r="130" spans="1:19" s="965" customFormat="1" ht="13.5" customHeight="1">
      <c r="A130" s="981" t="s">
        <v>241</v>
      </c>
      <c r="B130" s="985" t="s">
        <v>1249</v>
      </c>
      <c r="C130" s="1028"/>
      <c r="D130" s="1029">
        <f t="shared" si="25"/>
        <v>0</v>
      </c>
      <c r="E130" s="1029"/>
      <c r="F130" s="1029"/>
      <c r="G130" s="1029"/>
      <c r="H130" s="1029"/>
      <c r="I130" s="1029"/>
      <c r="J130" s="1029"/>
      <c r="K130" s="1029"/>
      <c r="L130" s="1029">
        <f t="shared" si="26"/>
        <v>0</v>
      </c>
      <c r="M130" s="1029"/>
      <c r="N130" s="1029"/>
      <c r="O130" s="1029"/>
      <c r="P130" s="1029">
        <f t="shared" si="27"/>
        <v>0</v>
      </c>
      <c r="Q130" s="1029"/>
      <c r="R130" s="1029"/>
      <c r="S130" s="1029">
        <f t="shared" si="28"/>
        <v>0</v>
      </c>
    </row>
    <row r="131" spans="1:19" s="965" customFormat="1" ht="13.5" customHeight="1">
      <c r="A131" s="981" t="s">
        <v>242</v>
      </c>
      <c r="B131" s="985" t="s">
        <v>1250</v>
      </c>
      <c r="C131" s="1028"/>
      <c r="D131" s="1029">
        <f t="shared" si="25"/>
        <v>0</v>
      </c>
      <c r="E131" s="1029"/>
      <c r="F131" s="1029"/>
      <c r="G131" s="1029"/>
      <c r="H131" s="1029"/>
      <c r="I131" s="1029"/>
      <c r="J131" s="1029"/>
      <c r="K131" s="1029"/>
      <c r="L131" s="1029">
        <f t="shared" si="26"/>
        <v>0</v>
      </c>
      <c r="M131" s="1029"/>
      <c r="N131" s="1029"/>
      <c r="O131" s="1029"/>
      <c r="P131" s="1029">
        <f t="shared" si="27"/>
        <v>0</v>
      </c>
      <c r="Q131" s="1029"/>
      <c r="R131" s="1029"/>
      <c r="S131" s="1029">
        <f t="shared" si="28"/>
        <v>0</v>
      </c>
    </row>
    <row r="132" spans="1:19" s="965" customFormat="1" ht="13.5" customHeight="1">
      <c r="A132" s="981" t="s">
        <v>243</v>
      </c>
      <c r="B132" s="985" t="s">
        <v>1251</v>
      </c>
      <c r="C132" s="1028"/>
      <c r="D132" s="1029">
        <f t="shared" si="25"/>
        <v>0</v>
      </c>
      <c r="E132" s="1029"/>
      <c r="F132" s="1029"/>
      <c r="G132" s="1029"/>
      <c r="H132" s="1029"/>
      <c r="I132" s="1029"/>
      <c r="J132" s="1029"/>
      <c r="K132" s="1029"/>
      <c r="L132" s="1029">
        <f t="shared" si="26"/>
        <v>0</v>
      </c>
      <c r="M132" s="1029"/>
      <c r="N132" s="1029"/>
      <c r="O132" s="1029"/>
      <c r="P132" s="1029">
        <f t="shared" si="27"/>
        <v>0</v>
      </c>
      <c r="Q132" s="1029"/>
      <c r="R132" s="1029"/>
      <c r="S132" s="1029">
        <f t="shared" si="28"/>
        <v>0</v>
      </c>
    </row>
    <row r="133" spans="1:19" s="967" customFormat="1" ht="13.5" customHeight="1">
      <c r="A133" s="1030"/>
      <c r="B133" s="1030" t="s">
        <v>326</v>
      </c>
      <c r="C133" s="1031">
        <f>SUM(C121:C132)/12</f>
        <v>0</v>
      </c>
      <c r="D133" s="1032">
        <f>SUM(D121:D132)</f>
        <v>0</v>
      </c>
      <c r="E133" s="1032">
        <f t="shared" ref="E133:S133" si="29">SUM(E121:E132)</f>
        <v>0</v>
      </c>
      <c r="F133" s="1032">
        <f t="shared" si="29"/>
        <v>0</v>
      </c>
      <c r="G133" s="1032">
        <f t="shared" si="29"/>
        <v>0</v>
      </c>
      <c r="H133" s="1032">
        <f t="shared" si="29"/>
        <v>0</v>
      </c>
      <c r="I133" s="1032">
        <f t="shared" si="29"/>
        <v>0</v>
      </c>
      <c r="J133" s="1032">
        <f t="shared" si="29"/>
        <v>0</v>
      </c>
      <c r="K133" s="1032">
        <f t="shared" si="29"/>
        <v>0</v>
      </c>
      <c r="L133" s="1032">
        <f t="shared" si="29"/>
        <v>0</v>
      </c>
      <c r="M133" s="1032">
        <f t="shared" si="29"/>
        <v>0</v>
      </c>
      <c r="N133" s="1032">
        <f t="shared" si="29"/>
        <v>0</v>
      </c>
      <c r="O133" s="1032">
        <f t="shared" si="29"/>
        <v>0</v>
      </c>
      <c r="P133" s="1032">
        <f t="shared" si="29"/>
        <v>0</v>
      </c>
      <c r="Q133" s="1032">
        <f t="shared" si="29"/>
        <v>0</v>
      </c>
      <c r="R133" s="1032">
        <f t="shared" si="29"/>
        <v>0</v>
      </c>
      <c r="S133" s="1032">
        <f t="shared" si="29"/>
        <v>0</v>
      </c>
    </row>
    <row r="134" spans="1:19">
      <c r="C134" s="1033" t="s">
        <v>261</v>
      </c>
      <c r="D134" s="1034">
        <f>E133+F133+G133+H133+I133+J133+K133</f>
        <v>0</v>
      </c>
      <c r="L134" s="1034">
        <f>M133+N133+O133</f>
        <v>0</v>
      </c>
      <c r="P134" s="1034">
        <f>Q133+R133</f>
        <v>0</v>
      </c>
      <c r="S134" s="1034">
        <f>L133+D133+P133</f>
        <v>0</v>
      </c>
    </row>
    <row r="135" spans="1:19" ht="15">
      <c r="A135" s="76" t="s">
        <v>1252</v>
      </c>
      <c r="B135" s="1035" t="s">
        <v>291</v>
      </c>
      <c r="C135" s="1036"/>
      <c r="D135" s="1037"/>
      <c r="E135" s="1037"/>
      <c r="F135" s="1037"/>
      <c r="G135" s="1037"/>
      <c r="H135" s="1037"/>
      <c r="I135" s="1037"/>
      <c r="J135" s="1037"/>
      <c r="K135" s="1037"/>
      <c r="L135" s="1037"/>
    </row>
    <row r="136" spans="1:19">
      <c r="A136" s="76" t="s">
        <v>359</v>
      </c>
      <c r="B136" s="1035" t="s">
        <v>280</v>
      </c>
    </row>
  </sheetData>
  <mergeCells count="45">
    <mergeCell ref="S118:S119"/>
    <mergeCell ref="A118:A119"/>
    <mergeCell ref="B118:B119"/>
    <mergeCell ref="C118:C119"/>
    <mergeCell ref="D118:D119"/>
    <mergeCell ref="L118:L119"/>
    <mergeCell ref="P118:P119"/>
    <mergeCell ref="S74:S75"/>
    <mergeCell ref="A96:A97"/>
    <mergeCell ref="B96:B97"/>
    <mergeCell ref="C96:C97"/>
    <mergeCell ref="D96:D97"/>
    <mergeCell ref="L96:L97"/>
    <mergeCell ref="P96:P97"/>
    <mergeCell ref="S96:S97"/>
    <mergeCell ref="A74:A75"/>
    <mergeCell ref="B74:B75"/>
    <mergeCell ref="C74:C75"/>
    <mergeCell ref="D74:D75"/>
    <mergeCell ref="L74:L75"/>
    <mergeCell ref="P74:P75"/>
    <mergeCell ref="S30:S31"/>
    <mergeCell ref="A52:A53"/>
    <mergeCell ref="B52:B53"/>
    <mergeCell ref="C52:C53"/>
    <mergeCell ref="D52:D53"/>
    <mergeCell ref="L52:L53"/>
    <mergeCell ref="P52:P53"/>
    <mergeCell ref="S52:S53"/>
    <mergeCell ref="A30:A31"/>
    <mergeCell ref="B30:B31"/>
    <mergeCell ref="C30:C31"/>
    <mergeCell ref="D30:D31"/>
    <mergeCell ref="L30:L31"/>
    <mergeCell ref="P30:P31"/>
    <mergeCell ref="A2:S2"/>
    <mergeCell ref="A3:S3"/>
    <mergeCell ref="A4:S4"/>
    <mergeCell ref="A8:A9"/>
    <mergeCell ref="B8:B9"/>
    <mergeCell ref="C8:C9"/>
    <mergeCell ref="D8:D9"/>
    <mergeCell ref="L8:L9"/>
    <mergeCell ref="P8:P9"/>
    <mergeCell ref="S8:S9"/>
  </mergeCells>
  <printOptions horizontalCentered="1"/>
  <pageMargins left="0.39370078740157483" right="0.39370078740157483" top="0.55118110236220474" bottom="0.55118110236220474" header="0.31496062992125984" footer="0.31496062992125984"/>
  <pageSetup paperSize="9" scale="61" orientation="landscape" verticalDpi="4294967295" r:id="rId1"/>
  <rowBreaks count="2" manualBreakCount="2">
    <brk id="49" max="16383" man="1"/>
    <brk id="9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F0638-1953-4256-A330-284053BB908F}">
  <dimension ref="A1:S136"/>
  <sheetViews>
    <sheetView view="pageBreakPreview" zoomScaleNormal="100" zoomScaleSheetLayoutView="100" workbookViewId="0">
      <selection activeCell="H316" sqref="H316"/>
    </sheetView>
  </sheetViews>
  <sheetFormatPr defaultRowHeight="12.75"/>
  <cols>
    <col min="1" max="1" width="3.7109375" style="76" customWidth="1"/>
    <col min="2" max="2" width="14.42578125" style="76" customWidth="1"/>
    <col min="3" max="3" width="8.7109375" style="76" customWidth="1"/>
    <col min="4" max="4" width="12.7109375" style="76" customWidth="1"/>
    <col min="5" max="5" width="12.85546875" style="76" customWidth="1"/>
    <col min="6" max="11" width="12.28515625" style="76" customWidth="1"/>
    <col min="12" max="12" width="12.7109375" style="76" customWidth="1"/>
    <col min="13" max="15" width="12.28515625" style="76" customWidth="1"/>
    <col min="16" max="16" width="12.7109375" style="76" customWidth="1"/>
    <col min="17" max="18" width="12.28515625" style="76" customWidth="1"/>
    <col min="19" max="19" width="14.7109375" style="76" customWidth="1"/>
    <col min="20" max="16384" width="9.140625" style="76"/>
  </cols>
  <sheetData>
    <row r="1" spans="1:19">
      <c r="P1" s="76" t="s">
        <v>1261</v>
      </c>
    </row>
    <row r="2" spans="1:19" ht="20.100000000000001" customHeight="1">
      <c r="A2" s="1226" t="s">
        <v>1262</v>
      </c>
      <c r="B2" s="1196"/>
      <c r="C2" s="1196"/>
      <c r="D2" s="1196"/>
      <c r="E2" s="1196"/>
      <c r="F2" s="1196"/>
      <c r="G2" s="1196"/>
      <c r="H2" s="1196"/>
      <c r="I2" s="1196"/>
      <c r="J2" s="1196"/>
      <c r="K2" s="1196"/>
      <c r="L2" s="1196"/>
      <c r="M2" s="1196"/>
      <c r="N2" s="1196"/>
      <c r="O2" s="1196"/>
      <c r="P2" s="1196"/>
      <c r="Q2" s="1196"/>
      <c r="R2" s="1196"/>
      <c r="S2" s="1196"/>
    </row>
    <row r="3" spans="1:19" ht="20.100000000000001" customHeight="1">
      <c r="A3" s="1476"/>
      <c r="B3" s="1476"/>
      <c r="C3" s="1476"/>
      <c r="D3" s="1476"/>
      <c r="E3" s="1476"/>
      <c r="F3" s="1476"/>
      <c r="G3" s="1476"/>
      <c r="H3" s="1476"/>
      <c r="I3" s="1476"/>
      <c r="J3" s="1476"/>
      <c r="K3" s="1476"/>
      <c r="L3" s="1476"/>
      <c r="M3" s="1476"/>
      <c r="N3" s="1476"/>
      <c r="O3" s="1476"/>
      <c r="P3" s="1476"/>
      <c r="Q3" s="1476"/>
      <c r="R3" s="1476"/>
      <c r="S3" s="1476"/>
    </row>
    <row r="4" spans="1:19" ht="15">
      <c r="A4" s="1477" t="s">
        <v>829</v>
      </c>
      <c r="B4" s="1477"/>
      <c r="C4" s="1477"/>
      <c r="D4" s="1477"/>
      <c r="E4" s="1477"/>
      <c r="F4" s="1477"/>
      <c r="G4" s="1477"/>
      <c r="H4" s="1477"/>
      <c r="I4" s="1477"/>
      <c r="J4" s="1477"/>
      <c r="K4" s="1477"/>
      <c r="L4" s="1477"/>
      <c r="M4" s="1477"/>
      <c r="N4" s="1477"/>
      <c r="O4" s="1477"/>
      <c r="P4" s="1477"/>
      <c r="Q4" s="1477"/>
      <c r="R4" s="1477"/>
      <c r="S4" s="1477"/>
    </row>
    <row r="5" spans="1:19">
      <c r="S5" s="968" t="s">
        <v>1187</v>
      </c>
    </row>
    <row r="6" spans="1:19" ht="15">
      <c r="A6" s="743" t="s">
        <v>1227</v>
      </c>
    </row>
    <row r="8" spans="1:19">
      <c r="A8" s="1412" t="s">
        <v>1188</v>
      </c>
      <c r="B8" s="1412" t="s">
        <v>1189</v>
      </c>
      <c r="C8" s="1412" t="s">
        <v>1228</v>
      </c>
      <c r="D8" s="1412" t="s">
        <v>1191</v>
      </c>
      <c r="E8" s="1024" t="s">
        <v>231</v>
      </c>
      <c r="F8" s="1025"/>
      <c r="G8" s="1025"/>
      <c r="H8" s="1025"/>
      <c r="I8" s="1025"/>
      <c r="J8" s="1025"/>
      <c r="K8" s="1026"/>
      <c r="L8" s="1412" t="s">
        <v>1229</v>
      </c>
      <c r="M8" s="1024" t="s">
        <v>231</v>
      </c>
      <c r="N8" s="1025"/>
      <c r="O8" s="1025"/>
      <c r="P8" s="1412" t="s">
        <v>1230</v>
      </c>
      <c r="Q8" s="1024" t="s">
        <v>231</v>
      </c>
      <c r="R8" s="1025"/>
      <c r="S8" s="1412" t="s">
        <v>1231</v>
      </c>
    </row>
    <row r="9" spans="1:19" ht="38.25" customHeight="1">
      <c r="A9" s="1413"/>
      <c r="B9" s="1413"/>
      <c r="C9" s="1413"/>
      <c r="D9" s="1413"/>
      <c r="E9" s="731" t="s">
        <v>232</v>
      </c>
      <c r="F9" s="731" t="s">
        <v>1232</v>
      </c>
      <c r="G9" s="731" t="s">
        <v>1233</v>
      </c>
      <c r="H9" s="731" t="s">
        <v>284</v>
      </c>
      <c r="I9" s="731" t="s">
        <v>1234</v>
      </c>
      <c r="J9" s="731" t="s">
        <v>1235</v>
      </c>
      <c r="K9" s="177" t="s">
        <v>1236</v>
      </c>
      <c r="L9" s="1413"/>
      <c r="M9" s="731" t="s">
        <v>1193</v>
      </c>
      <c r="N9" s="731" t="s">
        <v>287</v>
      </c>
      <c r="O9" s="731" t="s">
        <v>1237</v>
      </c>
      <c r="P9" s="1413"/>
      <c r="Q9" s="731" t="s">
        <v>1238</v>
      </c>
      <c r="R9" s="731" t="s">
        <v>1239</v>
      </c>
      <c r="S9" s="1413"/>
    </row>
    <row r="10" spans="1:19">
      <c r="A10" s="1027">
        <v>1</v>
      </c>
      <c r="B10" s="1027">
        <v>2</v>
      </c>
      <c r="C10" s="1027">
        <v>3</v>
      </c>
      <c r="D10" s="1027">
        <v>4</v>
      </c>
      <c r="E10" s="1027">
        <v>5</v>
      </c>
      <c r="F10" s="1027">
        <v>6</v>
      </c>
      <c r="G10" s="1027">
        <v>7</v>
      </c>
      <c r="H10" s="1027">
        <v>8</v>
      </c>
      <c r="I10" s="1027">
        <v>9</v>
      </c>
      <c r="J10" s="1027">
        <v>10</v>
      </c>
      <c r="K10" s="1027">
        <v>11</v>
      </c>
      <c r="L10" s="1027">
        <v>12</v>
      </c>
      <c r="M10" s="1027">
        <v>13</v>
      </c>
      <c r="N10" s="1027">
        <v>14</v>
      </c>
      <c r="O10" s="1027">
        <v>15</v>
      </c>
      <c r="P10" s="1027">
        <v>16</v>
      </c>
      <c r="Q10" s="1027">
        <v>17</v>
      </c>
      <c r="R10" s="1027">
        <v>18</v>
      </c>
      <c r="S10" s="1027">
        <v>19</v>
      </c>
    </row>
    <row r="11" spans="1:19" s="965" customFormat="1" ht="13.5" customHeight="1">
      <c r="A11" s="981" t="s">
        <v>83</v>
      </c>
      <c r="B11" s="985" t="s">
        <v>1240</v>
      </c>
      <c r="C11" s="1028"/>
      <c r="D11" s="1029">
        <f>SUM(E11:K11)</f>
        <v>0</v>
      </c>
      <c r="E11" s="1029"/>
      <c r="F11" s="1029"/>
      <c r="G11" s="1029"/>
      <c r="H11" s="1029"/>
      <c r="I11" s="1029"/>
      <c r="J11" s="1029"/>
      <c r="K11" s="1029"/>
      <c r="L11" s="1029">
        <f>SUM(M11:O11)</f>
        <v>0</v>
      </c>
      <c r="M11" s="1029"/>
      <c r="N11" s="1029"/>
      <c r="O11" s="1029"/>
      <c r="P11" s="1029">
        <f>SUM(Q11:R11)</f>
        <v>0</v>
      </c>
      <c r="Q11" s="1029"/>
      <c r="R11" s="1029"/>
      <c r="S11" s="1029">
        <f>D11+L11+P11</f>
        <v>0</v>
      </c>
    </row>
    <row r="12" spans="1:19" s="965" customFormat="1" ht="13.5" customHeight="1">
      <c r="A12" s="981" t="s">
        <v>98</v>
      </c>
      <c r="B12" s="985" t="s">
        <v>1241</v>
      </c>
      <c r="C12" s="1028"/>
      <c r="D12" s="1029">
        <f t="shared" ref="D12:D22" si="0">SUM(E12:K12)</f>
        <v>0</v>
      </c>
      <c r="E12" s="1029"/>
      <c r="F12" s="1029"/>
      <c r="G12" s="1029"/>
      <c r="H12" s="1029"/>
      <c r="I12" s="1029"/>
      <c r="J12" s="1029"/>
      <c r="K12" s="1029"/>
      <c r="L12" s="1029">
        <f t="shared" ref="L12:L22" si="1">SUM(M12:O12)</f>
        <v>0</v>
      </c>
      <c r="M12" s="1029"/>
      <c r="N12" s="1029"/>
      <c r="O12" s="1029"/>
      <c r="P12" s="1029">
        <f t="shared" ref="P12:P22" si="2">SUM(Q12:R12)</f>
        <v>0</v>
      </c>
      <c r="Q12" s="1029"/>
      <c r="R12" s="1029"/>
      <c r="S12" s="1029">
        <f t="shared" ref="S12:S22" si="3">D12+L12+P12</f>
        <v>0</v>
      </c>
    </row>
    <row r="13" spans="1:19" s="965" customFormat="1" ht="13.5" customHeight="1">
      <c r="A13" s="981" t="s">
        <v>164</v>
      </c>
      <c r="B13" s="985" t="s">
        <v>1242</v>
      </c>
      <c r="C13" s="1028"/>
      <c r="D13" s="1029">
        <f t="shared" si="0"/>
        <v>0</v>
      </c>
      <c r="E13" s="1029"/>
      <c r="F13" s="1029"/>
      <c r="G13" s="1029"/>
      <c r="H13" s="1029"/>
      <c r="I13" s="1029"/>
      <c r="J13" s="1029"/>
      <c r="K13" s="1029"/>
      <c r="L13" s="1029">
        <f t="shared" si="1"/>
        <v>0</v>
      </c>
      <c r="M13" s="1029"/>
      <c r="N13" s="1029"/>
      <c r="O13" s="1029"/>
      <c r="P13" s="1029">
        <f t="shared" si="2"/>
        <v>0</v>
      </c>
      <c r="Q13" s="1029"/>
      <c r="R13" s="1029"/>
      <c r="S13" s="1029">
        <f t="shared" si="3"/>
        <v>0</v>
      </c>
    </row>
    <row r="14" spans="1:19" s="965" customFormat="1" ht="13.5" customHeight="1">
      <c r="A14" s="981" t="s">
        <v>172</v>
      </c>
      <c r="B14" s="985" t="s">
        <v>1243</v>
      </c>
      <c r="C14" s="1028"/>
      <c r="D14" s="1029">
        <f t="shared" si="0"/>
        <v>0</v>
      </c>
      <c r="E14" s="1029"/>
      <c r="F14" s="1029"/>
      <c r="G14" s="1029"/>
      <c r="H14" s="1029"/>
      <c r="I14" s="1029"/>
      <c r="J14" s="1029"/>
      <c r="K14" s="1029"/>
      <c r="L14" s="1029">
        <f t="shared" si="1"/>
        <v>0</v>
      </c>
      <c r="M14" s="1029"/>
      <c r="N14" s="1029"/>
      <c r="O14" s="1029"/>
      <c r="P14" s="1029">
        <f t="shared" si="2"/>
        <v>0</v>
      </c>
      <c r="Q14" s="1029"/>
      <c r="R14" s="1029"/>
      <c r="S14" s="1029">
        <f t="shared" si="3"/>
        <v>0</v>
      </c>
    </row>
    <row r="15" spans="1:19" s="965" customFormat="1" ht="13.5" customHeight="1">
      <c r="A15" s="981" t="s">
        <v>7</v>
      </c>
      <c r="B15" s="985" t="s">
        <v>1244</v>
      </c>
      <c r="C15" s="1028"/>
      <c r="D15" s="1029">
        <f t="shared" si="0"/>
        <v>0</v>
      </c>
      <c r="E15" s="1029"/>
      <c r="F15" s="1029"/>
      <c r="G15" s="1029"/>
      <c r="H15" s="1029"/>
      <c r="I15" s="1029"/>
      <c r="J15" s="1029"/>
      <c r="K15" s="1029"/>
      <c r="L15" s="1029">
        <f t="shared" si="1"/>
        <v>0</v>
      </c>
      <c r="M15" s="1029"/>
      <c r="N15" s="1029"/>
      <c r="O15" s="1029"/>
      <c r="P15" s="1029">
        <f t="shared" si="2"/>
        <v>0</v>
      </c>
      <c r="Q15" s="1029"/>
      <c r="R15" s="1029"/>
      <c r="S15" s="1029">
        <f t="shared" si="3"/>
        <v>0</v>
      </c>
    </row>
    <row r="16" spans="1:19" s="965" customFormat="1" ht="13.5" customHeight="1">
      <c r="A16" s="981" t="s">
        <v>206</v>
      </c>
      <c r="B16" s="985" t="s">
        <v>1245</v>
      </c>
      <c r="C16" s="1028"/>
      <c r="D16" s="1029">
        <f t="shared" si="0"/>
        <v>0</v>
      </c>
      <c r="E16" s="1029"/>
      <c r="F16" s="1029"/>
      <c r="G16" s="1029"/>
      <c r="H16" s="1029"/>
      <c r="I16" s="1029"/>
      <c r="J16" s="1029"/>
      <c r="K16" s="1029"/>
      <c r="L16" s="1029">
        <f t="shared" si="1"/>
        <v>0</v>
      </c>
      <c r="M16" s="1029"/>
      <c r="N16" s="1029"/>
      <c r="O16" s="1029"/>
      <c r="P16" s="1029">
        <f t="shared" si="2"/>
        <v>0</v>
      </c>
      <c r="Q16" s="1029"/>
      <c r="R16" s="1029"/>
      <c r="S16" s="1029">
        <f t="shared" si="3"/>
        <v>0</v>
      </c>
    </row>
    <row r="17" spans="1:19" s="965" customFormat="1" ht="13.5" customHeight="1">
      <c r="A17" s="981" t="s">
        <v>208</v>
      </c>
      <c r="B17" s="985" t="s">
        <v>1246</v>
      </c>
      <c r="C17" s="1028"/>
      <c r="D17" s="1029">
        <f t="shared" si="0"/>
        <v>0</v>
      </c>
      <c r="E17" s="1029"/>
      <c r="F17" s="1029"/>
      <c r="G17" s="1029"/>
      <c r="H17" s="1029"/>
      <c r="I17" s="1029"/>
      <c r="J17" s="1029"/>
      <c r="K17" s="1029"/>
      <c r="L17" s="1029">
        <f t="shared" si="1"/>
        <v>0</v>
      </c>
      <c r="M17" s="1029"/>
      <c r="N17" s="1029"/>
      <c r="O17" s="1029"/>
      <c r="P17" s="1029">
        <f t="shared" si="2"/>
        <v>0</v>
      </c>
      <c r="Q17" s="1029"/>
      <c r="R17" s="1029"/>
      <c r="S17" s="1029">
        <f t="shared" si="3"/>
        <v>0</v>
      </c>
    </row>
    <row r="18" spans="1:19" s="965" customFormat="1" ht="13.5" customHeight="1">
      <c r="A18" s="981" t="s">
        <v>239</v>
      </c>
      <c r="B18" s="985" t="s">
        <v>1247</v>
      </c>
      <c r="C18" s="1028"/>
      <c r="D18" s="1029">
        <f t="shared" si="0"/>
        <v>0</v>
      </c>
      <c r="E18" s="1029"/>
      <c r="F18" s="1029"/>
      <c r="G18" s="1029"/>
      <c r="H18" s="1029"/>
      <c r="I18" s="1029"/>
      <c r="J18" s="1029"/>
      <c r="K18" s="1029"/>
      <c r="L18" s="1029">
        <f t="shared" si="1"/>
        <v>0</v>
      </c>
      <c r="M18" s="1029"/>
      <c r="N18" s="1029"/>
      <c r="O18" s="1029"/>
      <c r="P18" s="1029">
        <f t="shared" si="2"/>
        <v>0</v>
      </c>
      <c r="Q18" s="1029"/>
      <c r="R18" s="1029"/>
      <c r="S18" s="1029">
        <f t="shared" si="3"/>
        <v>0</v>
      </c>
    </row>
    <row r="19" spans="1:19" s="965" customFormat="1" ht="13.5" customHeight="1">
      <c r="A19" s="981" t="s">
        <v>240</v>
      </c>
      <c r="B19" s="985" t="s">
        <v>1248</v>
      </c>
      <c r="C19" s="1028"/>
      <c r="D19" s="1029">
        <f t="shared" si="0"/>
        <v>0</v>
      </c>
      <c r="E19" s="1029"/>
      <c r="F19" s="1029"/>
      <c r="G19" s="1029"/>
      <c r="H19" s="1029"/>
      <c r="I19" s="1029"/>
      <c r="J19" s="1029"/>
      <c r="K19" s="1029"/>
      <c r="L19" s="1029">
        <f t="shared" si="1"/>
        <v>0</v>
      </c>
      <c r="M19" s="1029"/>
      <c r="N19" s="1029"/>
      <c r="O19" s="1029"/>
      <c r="P19" s="1029">
        <f t="shared" si="2"/>
        <v>0</v>
      </c>
      <c r="Q19" s="1029"/>
      <c r="R19" s="1029"/>
      <c r="S19" s="1029">
        <f t="shared" si="3"/>
        <v>0</v>
      </c>
    </row>
    <row r="20" spans="1:19" s="965" customFormat="1" ht="13.5" customHeight="1">
      <c r="A20" s="981" t="s">
        <v>241</v>
      </c>
      <c r="B20" s="985" t="s">
        <v>1249</v>
      </c>
      <c r="C20" s="1028"/>
      <c r="D20" s="1029">
        <f t="shared" si="0"/>
        <v>0</v>
      </c>
      <c r="E20" s="1029"/>
      <c r="F20" s="1029"/>
      <c r="G20" s="1029"/>
      <c r="H20" s="1029"/>
      <c r="I20" s="1029"/>
      <c r="J20" s="1029"/>
      <c r="K20" s="1029"/>
      <c r="L20" s="1029">
        <f t="shared" si="1"/>
        <v>0</v>
      </c>
      <c r="M20" s="1029"/>
      <c r="N20" s="1029"/>
      <c r="O20" s="1029"/>
      <c r="P20" s="1029">
        <f t="shared" si="2"/>
        <v>0</v>
      </c>
      <c r="Q20" s="1029"/>
      <c r="R20" s="1029"/>
      <c r="S20" s="1029">
        <f t="shared" si="3"/>
        <v>0</v>
      </c>
    </row>
    <row r="21" spans="1:19" s="965" customFormat="1" ht="13.5" customHeight="1">
      <c r="A21" s="981" t="s">
        <v>242</v>
      </c>
      <c r="B21" s="985" t="s">
        <v>1250</v>
      </c>
      <c r="C21" s="1028"/>
      <c r="D21" s="1029">
        <f t="shared" si="0"/>
        <v>0</v>
      </c>
      <c r="E21" s="1029"/>
      <c r="F21" s="1029"/>
      <c r="G21" s="1029"/>
      <c r="H21" s="1029"/>
      <c r="I21" s="1029"/>
      <c r="J21" s="1029"/>
      <c r="K21" s="1029"/>
      <c r="L21" s="1029">
        <f t="shared" si="1"/>
        <v>0</v>
      </c>
      <c r="M21" s="1029"/>
      <c r="N21" s="1029"/>
      <c r="O21" s="1029"/>
      <c r="P21" s="1029">
        <f t="shared" si="2"/>
        <v>0</v>
      </c>
      <c r="Q21" s="1029"/>
      <c r="R21" s="1029"/>
      <c r="S21" s="1029">
        <f t="shared" si="3"/>
        <v>0</v>
      </c>
    </row>
    <row r="22" spans="1:19" s="965" customFormat="1" ht="13.5" customHeight="1">
      <c r="A22" s="981" t="s">
        <v>243</v>
      </c>
      <c r="B22" s="985" t="s">
        <v>1251</v>
      </c>
      <c r="C22" s="1028"/>
      <c r="D22" s="1029">
        <f t="shared" si="0"/>
        <v>0</v>
      </c>
      <c r="E22" s="1029"/>
      <c r="F22" s="1029"/>
      <c r="G22" s="1029"/>
      <c r="H22" s="1029"/>
      <c r="I22" s="1029"/>
      <c r="J22" s="1029"/>
      <c r="K22" s="1029"/>
      <c r="L22" s="1029">
        <f t="shared" si="1"/>
        <v>0</v>
      </c>
      <c r="M22" s="1029"/>
      <c r="N22" s="1029"/>
      <c r="O22" s="1029"/>
      <c r="P22" s="1029">
        <f t="shared" si="2"/>
        <v>0</v>
      </c>
      <c r="Q22" s="1029"/>
      <c r="R22" s="1029"/>
      <c r="S22" s="1029">
        <f t="shared" si="3"/>
        <v>0</v>
      </c>
    </row>
    <row r="23" spans="1:19" s="967" customFormat="1" ht="13.5" customHeight="1">
      <c r="A23" s="1030"/>
      <c r="B23" s="1030" t="s">
        <v>326</v>
      </c>
      <c r="C23" s="1031">
        <f>SUM(C11:C22)/12</f>
        <v>0</v>
      </c>
      <c r="D23" s="1032">
        <f>SUM(D11:D22)</f>
        <v>0</v>
      </c>
      <c r="E23" s="1032">
        <f t="shared" ref="E23:S23" si="4">SUM(E11:E22)</f>
        <v>0</v>
      </c>
      <c r="F23" s="1032">
        <f t="shared" si="4"/>
        <v>0</v>
      </c>
      <c r="G23" s="1032">
        <f t="shared" si="4"/>
        <v>0</v>
      </c>
      <c r="H23" s="1032">
        <f t="shared" si="4"/>
        <v>0</v>
      </c>
      <c r="I23" s="1032">
        <f t="shared" si="4"/>
        <v>0</v>
      </c>
      <c r="J23" s="1032">
        <f t="shared" si="4"/>
        <v>0</v>
      </c>
      <c r="K23" s="1032">
        <f t="shared" si="4"/>
        <v>0</v>
      </c>
      <c r="L23" s="1032">
        <f t="shared" si="4"/>
        <v>0</v>
      </c>
      <c r="M23" s="1032">
        <f t="shared" si="4"/>
        <v>0</v>
      </c>
      <c r="N23" s="1032">
        <f t="shared" si="4"/>
        <v>0</v>
      </c>
      <c r="O23" s="1032">
        <f t="shared" si="4"/>
        <v>0</v>
      </c>
      <c r="P23" s="1032">
        <f t="shared" si="4"/>
        <v>0</v>
      </c>
      <c r="Q23" s="1032">
        <f t="shared" si="4"/>
        <v>0</v>
      </c>
      <c r="R23" s="1032">
        <f t="shared" si="4"/>
        <v>0</v>
      </c>
      <c r="S23" s="1032">
        <f t="shared" si="4"/>
        <v>0</v>
      </c>
    </row>
    <row r="24" spans="1:19">
      <c r="C24" s="1033" t="s">
        <v>261</v>
      </c>
      <c r="D24" s="1034">
        <f>E23+F23+G23+H23+I23+J23+K23</f>
        <v>0</v>
      </c>
      <c r="L24" s="1034">
        <f>M23+N23+O23</f>
        <v>0</v>
      </c>
      <c r="P24" s="1034">
        <f>Q23+R23</f>
        <v>0</v>
      </c>
      <c r="S24" s="1034">
        <f>L23+D23+P23</f>
        <v>0</v>
      </c>
    </row>
    <row r="25" spans="1:19" ht="15">
      <c r="A25" s="76" t="s">
        <v>1252</v>
      </c>
      <c r="B25" s="1035" t="s">
        <v>291</v>
      </c>
      <c r="C25" s="1036"/>
      <c r="D25" s="1037"/>
      <c r="E25" s="1037"/>
      <c r="F25" s="1037"/>
      <c r="G25" s="1037"/>
      <c r="H25" s="1037"/>
      <c r="I25" s="1037"/>
      <c r="J25" s="1037"/>
      <c r="K25" s="1037"/>
      <c r="L25" s="1037"/>
    </row>
    <row r="26" spans="1:19">
      <c r="A26" s="76" t="s">
        <v>359</v>
      </c>
      <c r="B26" s="1035" t="s">
        <v>280</v>
      </c>
    </row>
    <row r="27" spans="1:19" ht="15">
      <c r="A27" s="76" t="s">
        <v>1253</v>
      </c>
      <c r="B27" s="1035" t="s">
        <v>1254</v>
      </c>
      <c r="C27" s="1036"/>
      <c r="D27" s="1037"/>
      <c r="E27" s="1037"/>
      <c r="F27" s="1037"/>
      <c r="G27" s="1037"/>
    </row>
    <row r="28" spans="1:19" ht="15">
      <c r="A28" s="743" t="s">
        <v>1255</v>
      </c>
    </row>
    <row r="30" spans="1:19">
      <c r="A30" s="1412" t="s">
        <v>1188</v>
      </c>
      <c r="B30" s="1412" t="s">
        <v>1189</v>
      </c>
      <c r="C30" s="1412" t="s">
        <v>1228</v>
      </c>
      <c r="D30" s="1412" t="s">
        <v>1191</v>
      </c>
      <c r="E30" s="1024" t="s">
        <v>231</v>
      </c>
      <c r="F30" s="1025"/>
      <c r="G30" s="1025"/>
      <c r="H30" s="1025"/>
      <c r="I30" s="1025"/>
      <c r="J30" s="1025"/>
      <c r="K30" s="1026"/>
      <c r="L30" s="1412" t="s">
        <v>1229</v>
      </c>
      <c r="M30" s="1024" t="s">
        <v>231</v>
      </c>
      <c r="N30" s="1025"/>
      <c r="O30" s="1025"/>
      <c r="P30" s="1412" t="s">
        <v>1230</v>
      </c>
      <c r="Q30" s="1024" t="s">
        <v>231</v>
      </c>
      <c r="R30" s="1025"/>
      <c r="S30" s="1412" t="s">
        <v>1231</v>
      </c>
    </row>
    <row r="31" spans="1:19" ht="38.25" customHeight="1">
      <c r="A31" s="1413"/>
      <c r="B31" s="1413"/>
      <c r="C31" s="1413"/>
      <c r="D31" s="1413"/>
      <c r="E31" s="731" t="s">
        <v>232</v>
      </c>
      <c r="F31" s="731" t="s">
        <v>1232</v>
      </c>
      <c r="G31" s="731" t="s">
        <v>1233</v>
      </c>
      <c r="H31" s="731" t="s">
        <v>284</v>
      </c>
      <c r="I31" s="731" t="s">
        <v>1234</v>
      </c>
      <c r="J31" s="731" t="s">
        <v>1235</v>
      </c>
      <c r="K31" s="177" t="s">
        <v>1236</v>
      </c>
      <c r="L31" s="1413"/>
      <c r="M31" s="731" t="s">
        <v>1193</v>
      </c>
      <c r="N31" s="731" t="s">
        <v>287</v>
      </c>
      <c r="O31" s="731" t="s">
        <v>1256</v>
      </c>
      <c r="P31" s="1413"/>
      <c r="Q31" s="731" t="s">
        <v>1238</v>
      </c>
      <c r="R31" s="731" t="s">
        <v>1239</v>
      </c>
      <c r="S31" s="1413"/>
    </row>
    <row r="32" spans="1:19">
      <c r="A32" s="1027">
        <v>1</v>
      </c>
      <c r="B32" s="1027">
        <v>2</v>
      </c>
      <c r="C32" s="1027">
        <v>3</v>
      </c>
      <c r="D32" s="1027">
        <v>4</v>
      </c>
      <c r="E32" s="1027">
        <v>5</v>
      </c>
      <c r="F32" s="1027">
        <v>6</v>
      </c>
      <c r="G32" s="1027">
        <v>7</v>
      </c>
      <c r="H32" s="1027">
        <v>8</v>
      </c>
      <c r="I32" s="1027">
        <v>9</v>
      </c>
      <c r="J32" s="1027">
        <v>10</v>
      </c>
      <c r="K32" s="1027">
        <v>11</v>
      </c>
      <c r="L32" s="1027">
        <v>12</v>
      </c>
      <c r="M32" s="1027">
        <v>13</v>
      </c>
      <c r="N32" s="1027">
        <v>14</v>
      </c>
      <c r="O32" s="1027">
        <v>15</v>
      </c>
      <c r="P32" s="1027">
        <v>16</v>
      </c>
      <c r="Q32" s="1027">
        <v>17</v>
      </c>
      <c r="R32" s="1027">
        <v>18</v>
      </c>
      <c r="S32" s="1027">
        <v>19</v>
      </c>
    </row>
    <row r="33" spans="1:19" s="965" customFormat="1" ht="13.5" customHeight="1">
      <c r="A33" s="981" t="s">
        <v>83</v>
      </c>
      <c r="B33" s="985" t="s">
        <v>1240</v>
      </c>
      <c r="C33" s="1028"/>
      <c r="D33" s="1029">
        <f>SUM(E33:K33)</f>
        <v>0</v>
      </c>
      <c r="E33" s="1029"/>
      <c r="F33" s="1029"/>
      <c r="G33" s="1029"/>
      <c r="H33" s="1029"/>
      <c r="I33" s="1029"/>
      <c r="J33" s="1029"/>
      <c r="K33" s="1029"/>
      <c r="L33" s="1029">
        <f>SUM(M33:O33)</f>
        <v>0</v>
      </c>
      <c r="M33" s="1029"/>
      <c r="N33" s="1029"/>
      <c r="O33" s="1029"/>
      <c r="P33" s="1029">
        <f>SUM(Q33:R33)</f>
        <v>0</v>
      </c>
      <c r="Q33" s="1029"/>
      <c r="R33" s="1029"/>
      <c r="S33" s="1029">
        <f>D33+L33+P33</f>
        <v>0</v>
      </c>
    </row>
    <row r="34" spans="1:19" s="965" customFormat="1" ht="13.5" customHeight="1">
      <c r="A34" s="981" t="s">
        <v>98</v>
      </c>
      <c r="B34" s="985" t="s">
        <v>1241</v>
      </c>
      <c r="C34" s="1028"/>
      <c r="D34" s="1029">
        <f t="shared" ref="D34:D44" si="5">SUM(E34:K34)</f>
        <v>0</v>
      </c>
      <c r="E34" s="1029"/>
      <c r="F34" s="1029"/>
      <c r="G34" s="1029"/>
      <c r="H34" s="1029"/>
      <c r="I34" s="1029"/>
      <c r="J34" s="1029"/>
      <c r="K34" s="1029"/>
      <c r="L34" s="1029">
        <f t="shared" ref="L34:L44" si="6">SUM(M34:O34)</f>
        <v>0</v>
      </c>
      <c r="M34" s="1029"/>
      <c r="N34" s="1029"/>
      <c r="O34" s="1029"/>
      <c r="P34" s="1029">
        <f t="shared" ref="P34:P44" si="7">SUM(Q34:R34)</f>
        <v>0</v>
      </c>
      <c r="Q34" s="1029"/>
      <c r="R34" s="1029"/>
      <c r="S34" s="1029">
        <f t="shared" ref="S34:S44" si="8">D34+L34+P34</f>
        <v>0</v>
      </c>
    </row>
    <row r="35" spans="1:19" s="965" customFormat="1" ht="13.5" customHeight="1">
      <c r="A35" s="981" t="s">
        <v>164</v>
      </c>
      <c r="B35" s="985" t="s">
        <v>1242</v>
      </c>
      <c r="C35" s="1028"/>
      <c r="D35" s="1029">
        <f t="shared" si="5"/>
        <v>0</v>
      </c>
      <c r="E35" s="1029"/>
      <c r="F35" s="1029"/>
      <c r="G35" s="1029"/>
      <c r="H35" s="1029"/>
      <c r="I35" s="1029"/>
      <c r="J35" s="1029"/>
      <c r="K35" s="1029"/>
      <c r="L35" s="1029">
        <f t="shared" si="6"/>
        <v>0</v>
      </c>
      <c r="M35" s="1029"/>
      <c r="N35" s="1029"/>
      <c r="O35" s="1029"/>
      <c r="P35" s="1029">
        <f t="shared" si="7"/>
        <v>0</v>
      </c>
      <c r="Q35" s="1029"/>
      <c r="R35" s="1029"/>
      <c r="S35" s="1029">
        <f t="shared" si="8"/>
        <v>0</v>
      </c>
    </row>
    <row r="36" spans="1:19" s="965" customFormat="1" ht="13.5" customHeight="1">
      <c r="A36" s="981" t="s">
        <v>172</v>
      </c>
      <c r="B36" s="985" t="s">
        <v>1243</v>
      </c>
      <c r="C36" s="1028"/>
      <c r="D36" s="1029">
        <f t="shared" si="5"/>
        <v>0</v>
      </c>
      <c r="E36" s="1029"/>
      <c r="F36" s="1029"/>
      <c r="G36" s="1029"/>
      <c r="H36" s="1029"/>
      <c r="I36" s="1029"/>
      <c r="J36" s="1029"/>
      <c r="K36" s="1029"/>
      <c r="L36" s="1029">
        <f t="shared" si="6"/>
        <v>0</v>
      </c>
      <c r="M36" s="1029"/>
      <c r="N36" s="1029"/>
      <c r="O36" s="1029"/>
      <c r="P36" s="1029">
        <f t="shared" si="7"/>
        <v>0</v>
      </c>
      <c r="Q36" s="1029"/>
      <c r="R36" s="1029"/>
      <c r="S36" s="1029">
        <f t="shared" si="8"/>
        <v>0</v>
      </c>
    </row>
    <row r="37" spans="1:19" s="965" customFormat="1" ht="13.5" customHeight="1">
      <c r="A37" s="981" t="s">
        <v>7</v>
      </c>
      <c r="B37" s="985" t="s">
        <v>1244</v>
      </c>
      <c r="C37" s="1028"/>
      <c r="D37" s="1029">
        <f t="shared" si="5"/>
        <v>0</v>
      </c>
      <c r="E37" s="1029"/>
      <c r="F37" s="1029"/>
      <c r="G37" s="1029"/>
      <c r="H37" s="1029"/>
      <c r="I37" s="1029"/>
      <c r="J37" s="1029"/>
      <c r="K37" s="1029"/>
      <c r="L37" s="1029">
        <f t="shared" si="6"/>
        <v>0</v>
      </c>
      <c r="M37" s="1029"/>
      <c r="N37" s="1029"/>
      <c r="O37" s="1029"/>
      <c r="P37" s="1029">
        <f t="shared" si="7"/>
        <v>0</v>
      </c>
      <c r="Q37" s="1029"/>
      <c r="R37" s="1029"/>
      <c r="S37" s="1029">
        <f t="shared" si="8"/>
        <v>0</v>
      </c>
    </row>
    <row r="38" spans="1:19" s="965" customFormat="1" ht="13.5" customHeight="1">
      <c r="A38" s="981" t="s">
        <v>206</v>
      </c>
      <c r="B38" s="985" t="s">
        <v>1245</v>
      </c>
      <c r="C38" s="1028"/>
      <c r="D38" s="1029">
        <f t="shared" si="5"/>
        <v>0</v>
      </c>
      <c r="E38" s="1029"/>
      <c r="F38" s="1029"/>
      <c r="G38" s="1029"/>
      <c r="H38" s="1029"/>
      <c r="I38" s="1029"/>
      <c r="J38" s="1029"/>
      <c r="K38" s="1029"/>
      <c r="L38" s="1029">
        <f t="shared" si="6"/>
        <v>0</v>
      </c>
      <c r="M38" s="1029"/>
      <c r="N38" s="1029"/>
      <c r="O38" s="1029"/>
      <c r="P38" s="1029">
        <f t="shared" si="7"/>
        <v>0</v>
      </c>
      <c r="Q38" s="1029"/>
      <c r="R38" s="1029"/>
      <c r="S38" s="1029">
        <f t="shared" si="8"/>
        <v>0</v>
      </c>
    </row>
    <row r="39" spans="1:19" s="965" customFormat="1" ht="13.5" customHeight="1">
      <c r="A39" s="981" t="s">
        <v>208</v>
      </c>
      <c r="B39" s="985" t="s">
        <v>1246</v>
      </c>
      <c r="C39" s="1028"/>
      <c r="D39" s="1029">
        <f t="shared" si="5"/>
        <v>0</v>
      </c>
      <c r="E39" s="1029"/>
      <c r="F39" s="1029"/>
      <c r="G39" s="1029"/>
      <c r="H39" s="1029"/>
      <c r="I39" s="1029"/>
      <c r="J39" s="1029"/>
      <c r="K39" s="1029"/>
      <c r="L39" s="1029">
        <f t="shared" si="6"/>
        <v>0</v>
      </c>
      <c r="M39" s="1029"/>
      <c r="N39" s="1029"/>
      <c r="O39" s="1029"/>
      <c r="P39" s="1029">
        <f t="shared" si="7"/>
        <v>0</v>
      </c>
      <c r="Q39" s="1029"/>
      <c r="R39" s="1029"/>
      <c r="S39" s="1029">
        <f t="shared" si="8"/>
        <v>0</v>
      </c>
    </row>
    <row r="40" spans="1:19" s="965" customFormat="1" ht="13.5" customHeight="1">
      <c r="A40" s="981" t="s">
        <v>239</v>
      </c>
      <c r="B40" s="985" t="s">
        <v>1247</v>
      </c>
      <c r="C40" s="1028"/>
      <c r="D40" s="1029">
        <f t="shared" si="5"/>
        <v>0</v>
      </c>
      <c r="E40" s="1029"/>
      <c r="F40" s="1029"/>
      <c r="G40" s="1029"/>
      <c r="H40" s="1029"/>
      <c r="I40" s="1029"/>
      <c r="J40" s="1029"/>
      <c r="K40" s="1029"/>
      <c r="L40" s="1029">
        <f t="shared" si="6"/>
        <v>0</v>
      </c>
      <c r="M40" s="1029"/>
      <c r="N40" s="1029"/>
      <c r="O40" s="1029"/>
      <c r="P40" s="1029">
        <f t="shared" si="7"/>
        <v>0</v>
      </c>
      <c r="Q40" s="1029"/>
      <c r="R40" s="1029"/>
      <c r="S40" s="1029">
        <f t="shared" si="8"/>
        <v>0</v>
      </c>
    </row>
    <row r="41" spans="1:19" s="965" customFormat="1" ht="13.5" customHeight="1">
      <c r="A41" s="981" t="s">
        <v>240</v>
      </c>
      <c r="B41" s="985" t="s">
        <v>1248</v>
      </c>
      <c r="C41" s="1028"/>
      <c r="D41" s="1029">
        <f t="shared" si="5"/>
        <v>0</v>
      </c>
      <c r="E41" s="1029"/>
      <c r="F41" s="1029"/>
      <c r="G41" s="1029"/>
      <c r="H41" s="1029"/>
      <c r="I41" s="1029"/>
      <c r="J41" s="1029"/>
      <c r="K41" s="1029"/>
      <c r="L41" s="1029">
        <f t="shared" si="6"/>
        <v>0</v>
      </c>
      <c r="M41" s="1029"/>
      <c r="N41" s="1029"/>
      <c r="O41" s="1029"/>
      <c r="P41" s="1029">
        <f t="shared" si="7"/>
        <v>0</v>
      </c>
      <c r="Q41" s="1029"/>
      <c r="R41" s="1029"/>
      <c r="S41" s="1029">
        <f t="shared" si="8"/>
        <v>0</v>
      </c>
    </row>
    <row r="42" spans="1:19" s="965" customFormat="1" ht="13.5" customHeight="1">
      <c r="A42" s="981" t="s">
        <v>241</v>
      </c>
      <c r="B42" s="985" t="s">
        <v>1249</v>
      </c>
      <c r="C42" s="1028"/>
      <c r="D42" s="1029">
        <f t="shared" si="5"/>
        <v>0</v>
      </c>
      <c r="E42" s="1029"/>
      <c r="F42" s="1029"/>
      <c r="G42" s="1029"/>
      <c r="H42" s="1029"/>
      <c r="I42" s="1029"/>
      <c r="J42" s="1029"/>
      <c r="K42" s="1029"/>
      <c r="L42" s="1029">
        <f t="shared" si="6"/>
        <v>0</v>
      </c>
      <c r="M42" s="1029"/>
      <c r="N42" s="1029"/>
      <c r="O42" s="1029"/>
      <c r="P42" s="1029">
        <f t="shared" si="7"/>
        <v>0</v>
      </c>
      <c r="Q42" s="1029"/>
      <c r="R42" s="1029"/>
      <c r="S42" s="1029">
        <f t="shared" si="8"/>
        <v>0</v>
      </c>
    </row>
    <row r="43" spans="1:19" s="965" customFormat="1" ht="13.5" customHeight="1">
      <c r="A43" s="981" t="s">
        <v>242</v>
      </c>
      <c r="B43" s="985" t="s">
        <v>1250</v>
      </c>
      <c r="C43" s="1028"/>
      <c r="D43" s="1029">
        <f t="shared" si="5"/>
        <v>0</v>
      </c>
      <c r="E43" s="1029"/>
      <c r="F43" s="1029"/>
      <c r="G43" s="1029"/>
      <c r="H43" s="1029"/>
      <c r="I43" s="1029"/>
      <c r="J43" s="1029"/>
      <c r="K43" s="1029"/>
      <c r="L43" s="1029">
        <f t="shared" si="6"/>
        <v>0</v>
      </c>
      <c r="M43" s="1029"/>
      <c r="N43" s="1029"/>
      <c r="O43" s="1029"/>
      <c r="P43" s="1029">
        <f t="shared" si="7"/>
        <v>0</v>
      </c>
      <c r="Q43" s="1029"/>
      <c r="R43" s="1029"/>
      <c r="S43" s="1029">
        <f t="shared" si="8"/>
        <v>0</v>
      </c>
    </row>
    <row r="44" spans="1:19" s="965" customFormat="1" ht="13.5" customHeight="1">
      <c r="A44" s="981" t="s">
        <v>243</v>
      </c>
      <c r="B44" s="985" t="s">
        <v>1251</v>
      </c>
      <c r="C44" s="1028"/>
      <c r="D44" s="1029">
        <f t="shared" si="5"/>
        <v>0</v>
      </c>
      <c r="E44" s="1029"/>
      <c r="F44" s="1029"/>
      <c r="G44" s="1029"/>
      <c r="H44" s="1029"/>
      <c r="I44" s="1029"/>
      <c r="J44" s="1029"/>
      <c r="K44" s="1029"/>
      <c r="L44" s="1029">
        <f t="shared" si="6"/>
        <v>0</v>
      </c>
      <c r="M44" s="1029"/>
      <c r="N44" s="1029"/>
      <c r="O44" s="1029"/>
      <c r="P44" s="1029">
        <f t="shared" si="7"/>
        <v>0</v>
      </c>
      <c r="Q44" s="1029"/>
      <c r="R44" s="1029"/>
      <c r="S44" s="1029">
        <f t="shared" si="8"/>
        <v>0</v>
      </c>
    </row>
    <row r="45" spans="1:19" s="967" customFormat="1" ht="13.5" customHeight="1">
      <c r="A45" s="1030"/>
      <c r="B45" s="1030" t="s">
        <v>326</v>
      </c>
      <c r="C45" s="1031">
        <f>SUM(C33:C44)/12</f>
        <v>0</v>
      </c>
      <c r="D45" s="1032">
        <f>SUM(D33:D44)</f>
        <v>0</v>
      </c>
      <c r="E45" s="1032">
        <f t="shared" ref="E45:S45" si="9">SUM(E33:E44)</f>
        <v>0</v>
      </c>
      <c r="F45" s="1032">
        <f t="shared" si="9"/>
        <v>0</v>
      </c>
      <c r="G45" s="1032">
        <f t="shared" si="9"/>
        <v>0</v>
      </c>
      <c r="H45" s="1032">
        <f t="shared" si="9"/>
        <v>0</v>
      </c>
      <c r="I45" s="1032">
        <f t="shared" si="9"/>
        <v>0</v>
      </c>
      <c r="J45" s="1032">
        <f t="shared" si="9"/>
        <v>0</v>
      </c>
      <c r="K45" s="1032">
        <f t="shared" si="9"/>
        <v>0</v>
      </c>
      <c r="L45" s="1032">
        <f t="shared" si="9"/>
        <v>0</v>
      </c>
      <c r="M45" s="1032">
        <f t="shared" si="9"/>
        <v>0</v>
      </c>
      <c r="N45" s="1032">
        <f t="shared" si="9"/>
        <v>0</v>
      </c>
      <c r="O45" s="1032">
        <f t="shared" si="9"/>
        <v>0</v>
      </c>
      <c r="P45" s="1032">
        <f t="shared" si="9"/>
        <v>0</v>
      </c>
      <c r="Q45" s="1032">
        <f t="shared" si="9"/>
        <v>0</v>
      </c>
      <c r="R45" s="1032">
        <f t="shared" si="9"/>
        <v>0</v>
      </c>
      <c r="S45" s="1032">
        <f t="shared" si="9"/>
        <v>0</v>
      </c>
    </row>
    <row r="46" spans="1:19">
      <c r="C46" s="1033" t="s">
        <v>261</v>
      </c>
      <c r="D46" s="1034">
        <f>E45+F45+G45+H45+I45+J45+K45</f>
        <v>0</v>
      </c>
      <c r="L46" s="1034">
        <f>M45+N45+O45</f>
        <v>0</v>
      </c>
      <c r="P46" s="1034">
        <f>Q45+R45</f>
        <v>0</v>
      </c>
      <c r="S46" s="1034">
        <f>L45+D45+P45</f>
        <v>0</v>
      </c>
    </row>
    <row r="47" spans="1:19" ht="15">
      <c r="A47" s="76" t="s">
        <v>1252</v>
      </c>
      <c r="B47" s="1035" t="s">
        <v>291</v>
      </c>
      <c r="C47" s="1036"/>
      <c r="D47" s="1037"/>
      <c r="E47" s="1037"/>
      <c r="F47" s="1037"/>
      <c r="G47" s="1037"/>
      <c r="H47" s="1037"/>
      <c r="I47" s="1037"/>
      <c r="J47" s="1037"/>
      <c r="K47" s="1037"/>
      <c r="L47" s="1037"/>
    </row>
    <row r="48" spans="1:19">
      <c r="A48" s="76" t="s">
        <v>359</v>
      </c>
      <c r="B48" s="1035" t="s">
        <v>280</v>
      </c>
    </row>
    <row r="50" spans="1:19" ht="15">
      <c r="A50" s="743" t="s">
        <v>1257</v>
      </c>
    </row>
    <row r="52" spans="1:19">
      <c r="A52" s="1412" t="s">
        <v>1188</v>
      </c>
      <c r="B52" s="1412" t="s">
        <v>1189</v>
      </c>
      <c r="C52" s="1412" t="s">
        <v>1228</v>
      </c>
      <c r="D52" s="1412" t="s">
        <v>1191</v>
      </c>
      <c r="E52" s="1024" t="s">
        <v>231</v>
      </c>
      <c r="F52" s="1025"/>
      <c r="G52" s="1025"/>
      <c r="H52" s="1025"/>
      <c r="I52" s="1025"/>
      <c r="J52" s="1025"/>
      <c r="K52" s="1026"/>
      <c r="L52" s="1412" t="s">
        <v>1229</v>
      </c>
      <c r="M52" s="1024" t="s">
        <v>231</v>
      </c>
      <c r="N52" s="1025"/>
      <c r="O52" s="1025"/>
      <c r="P52" s="1412" t="s">
        <v>1230</v>
      </c>
      <c r="Q52" s="1024" t="s">
        <v>231</v>
      </c>
      <c r="R52" s="1025"/>
      <c r="S52" s="1412" t="s">
        <v>1231</v>
      </c>
    </row>
    <row r="53" spans="1:19" ht="38.25" customHeight="1">
      <c r="A53" s="1413"/>
      <c r="B53" s="1413"/>
      <c r="C53" s="1413"/>
      <c r="D53" s="1413"/>
      <c r="E53" s="731" t="s">
        <v>232</v>
      </c>
      <c r="F53" s="731" t="s">
        <v>1232</v>
      </c>
      <c r="G53" s="731" t="s">
        <v>1233</v>
      </c>
      <c r="H53" s="731" t="s">
        <v>284</v>
      </c>
      <c r="I53" s="731" t="s">
        <v>1234</v>
      </c>
      <c r="J53" s="731" t="s">
        <v>1235</v>
      </c>
      <c r="K53" s="177" t="s">
        <v>1236</v>
      </c>
      <c r="L53" s="1413"/>
      <c r="M53" s="731" t="s">
        <v>1193</v>
      </c>
      <c r="N53" s="731" t="s">
        <v>287</v>
      </c>
      <c r="O53" s="731" t="s">
        <v>1256</v>
      </c>
      <c r="P53" s="1413"/>
      <c r="Q53" s="731" t="s">
        <v>1238</v>
      </c>
      <c r="R53" s="731" t="s">
        <v>1239</v>
      </c>
      <c r="S53" s="1413"/>
    </row>
    <row r="54" spans="1:19">
      <c r="A54" s="1027">
        <v>1</v>
      </c>
      <c r="B54" s="1027">
        <v>2</v>
      </c>
      <c r="C54" s="1027">
        <v>3</v>
      </c>
      <c r="D54" s="1027">
        <v>4</v>
      </c>
      <c r="E54" s="1027">
        <v>5</v>
      </c>
      <c r="F54" s="1027">
        <v>6</v>
      </c>
      <c r="G54" s="1027">
        <v>7</v>
      </c>
      <c r="H54" s="1027">
        <v>8</v>
      </c>
      <c r="I54" s="1027">
        <v>9</v>
      </c>
      <c r="J54" s="1027">
        <v>10</v>
      </c>
      <c r="K54" s="1027">
        <v>11</v>
      </c>
      <c r="L54" s="1027">
        <v>12</v>
      </c>
      <c r="M54" s="1027">
        <v>13</v>
      </c>
      <c r="N54" s="1027">
        <v>14</v>
      </c>
      <c r="O54" s="1027">
        <v>15</v>
      </c>
      <c r="P54" s="1027">
        <v>16</v>
      </c>
      <c r="Q54" s="1027">
        <v>17</v>
      </c>
      <c r="R54" s="1027">
        <v>18</v>
      </c>
      <c r="S54" s="1027">
        <v>19</v>
      </c>
    </row>
    <row r="55" spans="1:19" s="965" customFormat="1" ht="13.5" customHeight="1">
      <c r="A55" s="981" t="s">
        <v>83</v>
      </c>
      <c r="B55" s="985" t="s">
        <v>1240</v>
      </c>
      <c r="C55" s="1028"/>
      <c r="D55" s="1029">
        <f>SUM(E55:K55)</f>
        <v>0</v>
      </c>
      <c r="E55" s="1029"/>
      <c r="F55" s="1029"/>
      <c r="G55" s="1029"/>
      <c r="H55" s="1029"/>
      <c r="I55" s="1029"/>
      <c r="J55" s="1029"/>
      <c r="K55" s="1029"/>
      <c r="L55" s="1029">
        <f>SUM(M55:O55)</f>
        <v>0</v>
      </c>
      <c r="M55" s="1029"/>
      <c r="N55" s="1029"/>
      <c r="O55" s="1029"/>
      <c r="P55" s="1029">
        <f>SUM(Q55:R55)</f>
        <v>0</v>
      </c>
      <c r="Q55" s="1029"/>
      <c r="R55" s="1029"/>
      <c r="S55" s="1029">
        <f>D55+L55+P55</f>
        <v>0</v>
      </c>
    </row>
    <row r="56" spans="1:19" s="965" customFormat="1" ht="13.5" customHeight="1">
      <c r="A56" s="981" t="s">
        <v>98</v>
      </c>
      <c r="B56" s="985" t="s">
        <v>1241</v>
      </c>
      <c r="C56" s="1028"/>
      <c r="D56" s="1029">
        <f t="shared" ref="D56:D66" si="10">SUM(E56:K56)</f>
        <v>0</v>
      </c>
      <c r="E56" s="1029"/>
      <c r="F56" s="1029"/>
      <c r="G56" s="1029"/>
      <c r="H56" s="1029"/>
      <c r="I56" s="1029"/>
      <c r="J56" s="1029"/>
      <c r="K56" s="1029"/>
      <c r="L56" s="1029">
        <f t="shared" ref="L56:L66" si="11">SUM(M56:O56)</f>
        <v>0</v>
      </c>
      <c r="M56" s="1029"/>
      <c r="N56" s="1029"/>
      <c r="O56" s="1029"/>
      <c r="P56" s="1029">
        <f t="shared" ref="P56:P66" si="12">SUM(Q56:R56)</f>
        <v>0</v>
      </c>
      <c r="Q56" s="1029"/>
      <c r="R56" s="1029"/>
      <c r="S56" s="1029">
        <f t="shared" ref="S56:S66" si="13">D56+L56+P56</f>
        <v>0</v>
      </c>
    </row>
    <row r="57" spans="1:19" s="965" customFormat="1" ht="13.5" customHeight="1">
      <c r="A57" s="981" t="s">
        <v>164</v>
      </c>
      <c r="B57" s="985" t="s">
        <v>1242</v>
      </c>
      <c r="C57" s="1028"/>
      <c r="D57" s="1029">
        <f t="shared" si="10"/>
        <v>0</v>
      </c>
      <c r="E57" s="1029"/>
      <c r="F57" s="1029"/>
      <c r="G57" s="1029"/>
      <c r="H57" s="1029"/>
      <c r="I57" s="1029"/>
      <c r="J57" s="1029"/>
      <c r="K57" s="1029"/>
      <c r="L57" s="1029">
        <f t="shared" si="11"/>
        <v>0</v>
      </c>
      <c r="M57" s="1029"/>
      <c r="N57" s="1029"/>
      <c r="O57" s="1029"/>
      <c r="P57" s="1029">
        <f t="shared" si="12"/>
        <v>0</v>
      </c>
      <c r="Q57" s="1029"/>
      <c r="R57" s="1029"/>
      <c r="S57" s="1029">
        <f t="shared" si="13"/>
        <v>0</v>
      </c>
    </row>
    <row r="58" spans="1:19" s="965" customFormat="1" ht="13.5" customHeight="1">
      <c r="A58" s="981" t="s">
        <v>172</v>
      </c>
      <c r="B58" s="985" t="s">
        <v>1243</v>
      </c>
      <c r="C58" s="1028"/>
      <c r="D58" s="1029">
        <f t="shared" si="10"/>
        <v>0</v>
      </c>
      <c r="E58" s="1029"/>
      <c r="F58" s="1029"/>
      <c r="G58" s="1029"/>
      <c r="H58" s="1029"/>
      <c r="I58" s="1029"/>
      <c r="J58" s="1029"/>
      <c r="K58" s="1029"/>
      <c r="L58" s="1029">
        <f t="shared" si="11"/>
        <v>0</v>
      </c>
      <c r="M58" s="1029"/>
      <c r="N58" s="1029"/>
      <c r="O58" s="1029"/>
      <c r="P58" s="1029">
        <f t="shared" si="12"/>
        <v>0</v>
      </c>
      <c r="Q58" s="1029"/>
      <c r="R58" s="1029"/>
      <c r="S58" s="1029">
        <f t="shared" si="13"/>
        <v>0</v>
      </c>
    </row>
    <row r="59" spans="1:19" s="965" customFormat="1" ht="13.5" customHeight="1">
      <c r="A59" s="981" t="s">
        <v>7</v>
      </c>
      <c r="B59" s="985" t="s">
        <v>1244</v>
      </c>
      <c r="C59" s="1028"/>
      <c r="D59" s="1029">
        <f t="shared" si="10"/>
        <v>0</v>
      </c>
      <c r="E59" s="1029"/>
      <c r="F59" s="1029"/>
      <c r="G59" s="1029"/>
      <c r="H59" s="1029"/>
      <c r="I59" s="1029"/>
      <c r="J59" s="1029"/>
      <c r="K59" s="1029"/>
      <c r="L59" s="1029">
        <f t="shared" si="11"/>
        <v>0</v>
      </c>
      <c r="M59" s="1029"/>
      <c r="N59" s="1029"/>
      <c r="O59" s="1029"/>
      <c r="P59" s="1029">
        <f t="shared" si="12"/>
        <v>0</v>
      </c>
      <c r="Q59" s="1029"/>
      <c r="R59" s="1029"/>
      <c r="S59" s="1029">
        <f t="shared" si="13"/>
        <v>0</v>
      </c>
    </row>
    <row r="60" spans="1:19" s="965" customFormat="1" ht="13.5" customHeight="1">
      <c r="A60" s="981" t="s">
        <v>206</v>
      </c>
      <c r="B60" s="985" t="s">
        <v>1245</v>
      </c>
      <c r="C60" s="1028"/>
      <c r="D60" s="1029">
        <f t="shared" si="10"/>
        <v>0</v>
      </c>
      <c r="E60" s="1029"/>
      <c r="F60" s="1029"/>
      <c r="G60" s="1029"/>
      <c r="H60" s="1029"/>
      <c r="I60" s="1029"/>
      <c r="J60" s="1029"/>
      <c r="K60" s="1029"/>
      <c r="L60" s="1029">
        <f t="shared" si="11"/>
        <v>0</v>
      </c>
      <c r="M60" s="1029"/>
      <c r="N60" s="1029"/>
      <c r="O60" s="1029"/>
      <c r="P60" s="1029">
        <f t="shared" si="12"/>
        <v>0</v>
      </c>
      <c r="Q60" s="1029"/>
      <c r="R60" s="1029"/>
      <c r="S60" s="1029">
        <f t="shared" si="13"/>
        <v>0</v>
      </c>
    </row>
    <row r="61" spans="1:19" s="965" customFormat="1" ht="13.5" customHeight="1">
      <c r="A61" s="981" t="s">
        <v>208</v>
      </c>
      <c r="B61" s="985" t="s">
        <v>1246</v>
      </c>
      <c r="C61" s="1028"/>
      <c r="D61" s="1029">
        <f t="shared" si="10"/>
        <v>0</v>
      </c>
      <c r="E61" s="1029"/>
      <c r="F61" s="1029"/>
      <c r="G61" s="1029"/>
      <c r="H61" s="1029"/>
      <c r="I61" s="1029"/>
      <c r="J61" s="1029"/>
      <c r="K61" s="1029"/>
      <c r="L61" s="1029">
        <f t="shared" si="11"/>
        <v>0</v>
      </c>
      <c r="M61" s="1029"/>
      <c r="N61" s="1029"/>
      <c r="O61" s="1029"/>
      <c r="P61" s="1029">
        <f t="shared" si="12"/>
        <v>0</v>
      </c>
      <c r="Q61" s="1029"/>
      <c r="R61" s="1029"/>
      <c r="S61" s="1029">
        <f t="shared" si="13"/>
        <v>0</v>
      </c>
    </row>
    <row r="62" spans="1:19" s="965" customFormat="1" ht="13.5" customHeight="1">
      <c r="A62" s="981" t="s">
        <v>239</v>
      </c>
      <c r="B62" s="985" t="s">
        <v>1247</v>
      </c>
      <c r="C62" s="1028"/>
      <c r="D62" s="1029">
        <f t="shared" si="10"/>
        <v>0</v>
      </c>
      <c r="E62" s="1029"/>
      <c r="F62" s="1029"/>
      <c r="G62" s="1029"/>
      <c r="H62" s="1029"/>
      <c r="I62" s="1029"/>
      <c r="J62" s="1029"/>
      <c r="K62" s="1029"/>
      <c r="L62" s="1029">
        <f t="shared" si="11"/>
        <v>0</v>
      </c>
      <c r="M62" s="1029"/>
      <c r="N62" s="1029"/>
      <c r="O62" s="1029"/>
      <c r="P62" s="1029">
        <f t="shared" si="12"/>
        <v>0</v>
      </c>
      <c r="Q62" s="1029"/>
      <c r="R62" s="1029"/>
      <c r="S62" s="1029">
        <f t="shared" si="13"/>
        <v>0</v>
      </c>
    </row>
    <row r="63" spans="1:19" s="965" customFormat="1" ht="13.5" customHeight="1">
      <c r="A63" s="981" t="s">
        <v>240</v>
      </c>
      <c r="B63" s="985" t="s">
        <v>1248</v>
      </c>
      <c r="C63" s="1028"/>
      <c r="D63" s="1029">
        <f t="shared" si="10"/>
        <v>0</v>
      </c>
      <c r="E63" s="1029"/>
      <c r="F63" s="1029"/>
      <c r="G63" s="1029"/>
      <c r="H63" s="1029"/>
      <c r="I63" s="1029"/>
      <c r="J63" s="1029"/>
      <c r="K63" s="1029"/>
      <c r="L63" s="1029">
        <f t="shared" si="11"/>
        <v>0</v>
      </c>
      <c r="M63" s="1029"/>
      <c r="N63" s="1029"/>
      <c r="O63" s="1029"/>
      <c r="P63" s="1029">
        <f t="shared" si="12"/>
        <v>0</v>
      </c>
      <c r="Q63" s="1029"/>
      <c r="R63" s="1029"/>
      <c r="S63" s="1029">
        <f t="shared" si="13"/>
        <v>0</v>
      </c>
    </row>
    <row r="64" spans="1:19" s="965" customFormat="1" ht="13.5" customHeight="1">
      <c r="A64" s="981" t="s">
        <v>241</v>
      </c>
      <c r="B64" s="985" t="s">
        <v>1249</v>
      </c>
      <c r="C64" s="1028"/>
      <c r="D64" s="1029">
        <f t="shared" si="10"/>
        <v>0</v>
      </c>
      <c r="E64" s="1029"/>
      <c r="F64" s="1029"/>
      <c r="G64" s="1029"/>
      <c r="H64" s="1029"/>
      <c r="I64" s="1029"/>
      <c r="J64" s="1029"/>
      <c r="K64" s="1029"/>
      <c r="L64" s="1029">
        <f t="shared" si="11"/>
        <v>0</v>
      </c>
      <c r="M64" s="1029"/>
      <c r="N64" s="1029"/>
      <c r="O64" s="1029"/>
      <c r="P64" s="1029">
        <f t="shared" si="12"/>
        <v>0</v>
      </c>
      <c r="Q64" s="1029"/>
      <c r="R64" s="1029"/>
      <c r="S64" s="1029">
        <f t="shared" si="13"/>
        <v>0</v>
      </c>
    </row>
    <row r="65" spans="1:19" s="965" customFormat="1" ht="13.5" customHeight="1">
      <c r="A65" s="981" t="s">
        <v>242</v>
      </c>
      <c r="B65" s="985" t="s">
        <v>1250</v>
      </c>
      <c r="C65" s="1028"/>
      <c r="D65" s="1029">
        <f t="shared" si="10"/>
        <v>0</v>
      </c>
      <c r="E65" s="1029"/>
      <c r="F65" s="1029"/>
      <c r="G65" s="1029"/>
      <c r="H65" s="1029"/>
      <c r="I65" s="1029"/>
      <c r="J65" s="1029"/>
      <c r="K65" s="1029"/>
      <c r="L65" s="1029">
        <f t="shared" si="11"/>
        <v>0</v>
      </c>
      <c r="M65" s="1029"/>
      <c r="N65" s="1029"/>
      <c r="O65" s="1029"/>
      <c r="P65" s="1029">
        <f t="shared" si="12"/>
        <v>0</v>
      </c>
      <c r="Q65" s="1029"/>
      <c r="R65" s="1029"/>
      <c r="S65" s="1029">
        <f t="shared" si="13"/>
        <v>0</v>
      </c>
    </row>
    <row r="66" spans="1:19" s="965" customFormat="1" ht="13.5" customHeight="1">
      <c r="A66" s="981" t="s">
        <v>243</v>
      </c>
      <c r="B66" s="985" t="s">
        <v>1251</v>
      </c>
      <c r="C66" s="1028"/>
      <c r="D66" s="1029">
        <f t="shared" si="10"/>
        <v>0</v>
      </c>
      <c r="E66" s="1029"/>
      <c r="F66" s="1029"/>
      <c r="G66" s="1029"/>
      <c r="H66" s="1029"/>
      <c r="I66" s="1029"/>
      <c r="J66" s="1029"/>
      <c r="K66" s="1029"/>
      <c r="L66" s="1029">
        <f t="shared" si="11"/>
        <v>0</v>
      </c>
      <c r="M66" s="1029"/>
      <c r="N66" s="1029"/>
      <c r="O66" s="1029"/>
      <c r="P66" s="1029">
        <f t="shared" si="12"/>
        <v>0</v>
      </c>
      <c r="Q66" s="1029"/>
      <c r="R66" s="1029"/>
      <c r="S66" s="1029">
        <f t="shared" si="13"/>
        <v>0</v>
      </c>
    </row>
    <row r="67" spans="1:19" s="967" customFormat="1" ht="13.5" customHeight="1">
      <c r="A67" s="1030"/>
      <c r="B67" s="1030" t="s">
        <v>326</v>
      </c>
      <c r="C67" s="1031">
        <f>SUM(C55:C66)/12</f>
        <v>0</v>
      </c>
      <c r="D67" s="1032">
        <f>SUM(D55:D66)</f>
        <v>0</v>
      </c>
      <c r="E67" s="1032">
        <f t="shared" ref="E67:S67" si="14">SUM(E55:E66)</f>
        <v>0</v>
      </c>
      <c r="F67" s="1032">
        <f t="shared" si="14"/>
        <v>0</v>
      </c>
      <c r="G67" s="1032">
        <f t="shared" si="14"/>
        <v>0</v>
      </c>
      <c r="H67" s="1032">
        <f t="shared" si="14"/>
        <v>0</v>
      </c>
      <c r="I67" s="1032">
        <f t="shared" si="14"/>
        <v>0</v>
      </c>
      <c r="J67" s="1032">
        <f t="shared" si="14"/>
        <v>0</v>
      </c>
      <c r="K67" s="1032">
        <f t="shared" si="14"/>
        <v>0</v>
      </c>
      <c r="L67" s="1032">
        <f t="shared" si="14"/>
        <v>0</v>
      </c>
      <c r="M67" s="1032">
        <f t="shared" si="14"/>
        <v>0</v>
      </c>
      <c r="N67" s="1032">
        <f t="shared" si="14"/>
        <v>0</v>
      </c>
      <c r="O67" s="1032">
        <f t="shared" si="14"/>
        <v>0</v>
      </c>
      <c r="P67" s="1032">
        <f t="shared" si="14"/>
        <v>0</v>
      </c>
      <c r="Q67" s="1032">
        <f t="shared" si="14"/>
        <v>0</v>
      </c>
      <c r="R67" s="1032">
        <f t="shared" si="14"/>
        <v>0</v>
      </c>
      <c r="S67" s="1032">
        <f t="shared" si="14"/>
        <v>0</v>
      </c>
    </row>
    <row r="68" spans="1:19">
      <c r="C68" s="1033" t="s">
        <v>261</v>
      </c>
      <c r="D68" s="1034">
        <f>E67+F67+G67+H67+I67+J67+K67</f>
        <v>0</v>
      </c>
      <c r="L68" s="1034">
        <f>M67+N67+O67</f>
        <v>0</v>
      </c>
      <c r="P68" s="1034">
        <f>Q67+R67</f>
        <v>0</v>
      </c>
      <c r="S68" s="1034">
        <f>L67+D67+P67</f>
        <v>0</v>
      </c>
    </row>
    <row r="69" spans="1:19" ht="15">
      <c r="A69" s="76" t="s">
        <v>1252</v>
      </c>
      <c r="B69" s="1035" t="s">
        <v>291</v>
      </c>
      <c r="C69" s="1036"/>
      <c r="D69" s="1037"/>
      <c r="E69" s="1037"/>
      <c r="F69" s="1037"/>
      <c r="G69" s="1037"/>
      <c r="H69" s="1037"/>
      <c r="I69" s="1037"/>
      <c r="J69" s="1037"/>
      <c r="K69" s="1037"/>
      <c r="L69" s="1037"/>
    </row>
    <row r="70" spans="1:19">
      <c r="A70" s="76" t="s">
        <v>359</v>
      </c>
      <c r="B70" s="1035" t="s">
        <v>280</v>
      </c>
    </row>
    <row r="72" spans="1:19" ht="15">
      <c r="A72" s="743" t="s">
        <v>1258</v>
      </c>
    </row>
    <row r="74" spans="1:19">
      <c r="A74" s="1412" t="s">
        <v>1188</v>
      </c>
      <c r="B74" s="1412" t="s">
        <v>1189</v>
      </c>
      <c r="C74" s="1412" t="s">
        <v>1228</v>
      </c>
      <c r="D74" s="1412" t="s">
        <v>1191</v>
      </c>
      <c r="E74" s="1024" t="s">
        <v>231</v>
      </c>
      <c r="F74" s="1025"/>
      <c r="G74" s="1025"/>
      <c r="H74" s="1025"/>
      <c r="I74" s="1025"/>
      <c r="J74" s="1025"/>
      <c r="K74" s="1026"/>
      <c r="L74" s="1412" t="s">
        <v>1229</v>
      </c>
      <c r="M74" s="1024" t="s">
        <v>231</v>
      </c>
      <c r="N74" s="1025"/>
      <c r="O74" s="1025"/>
      <c r="P74" s="1412" t="s">
        <v>1230</v>
      </c>
      <c r="Q74" s="1024" t="s">
        <v>231</v>
      </c>
      <c r="R74" s="1025"/>
      <c r="S74" s="1412" t="s">
        <v>1231</v>
      </c>
    </row>
    <row r="75" spans="1:19" ht="38.25" customHeight="1">
      <c r="A75" s="1413"/>
      <c r="B75" s="1413"/>
      <c r="C75" s="1413"/>
      <c r="D75" s="1413"/>
      <c r="E75" s="731" t="s">
        <v>232</v>
      </c>
      <c r="F75" s="731" t="s">
        <v>1232</v>
      </c>
      <c r="G75" s="731" t="s">
        <v>1233</v>
      </c>
      <c r="H75" s="731" t="s">
        <v>284</v>
      </c>
      <c r="I75" s="731" t="s">
        <v>1234</v>
      </c>
      <c r="J75" s="731" t="s">
        <v>1235</v>
      </c>
      <c r="K75" s="177" t="s">
        <v>1236</v>
      </c>
      <c r="L75" s="1413"/>
      <c r="M75" s="731" t="s">
        <v>1193</v>
      </c>
      <c r="N75" s="731" t="s">
        <v>287</v>
      </c>
      <c r="O75" s="731" t="s">
        <v>1256</v>
      </c>
      <c r="P75" s="1413"/>
      <c r="Q75" s="731" t="s">
        <v>1238</v>
      </c>
      <c r="R75" s="731" t="s">
        <v>1239</v>
      </c>
      <c r="S75" s="1413"/>
    </row>
    <row r="76" spans="1:19">
      <c r="A76" s="1027">
        <v>1</v>
      </c>
      <c r="B76" s="1027">
        <v>2</v>
      </c>
      <c r="C76" s="1027">
        <v>3</v>
      </c>
      <c r="D76" s="1027">
        <v>4</v>
      </c>
      <c r="E76" s="1027">
        <v>5</v>
      </c>
      <c r="F76" s="1027">
        <v>6</v>
      </c>
      <c r="G76" s="1027">
        <v>7</v>
      </c>
      <c r="H76" s="1027">
        <v>8</v>
      </c>
      <c r="I76" s="1027">
        <v>9</v>
      </c>
      <c r="J76" s="1027">
        <v>10</v>
      </c>
      <c r="K76" s="1027">
        <v>11</v>
      </c>
      <c r="L76" s="1027">
        <v>12</v>
      </c>
      <c r="M76" s="1027">
        <v>13</v>
      </c>
      <c r="N76" s="1027">
        <v>14</v>
      </c>
      <c r="O76" s="1027">
        <v>15</v>
      </c>
      <c r="P76" s="1027">
        <v>16</v>
      </c>
      <c r="Q76" s="1027">
        <v>17</v>
      </c>
      <c r="R76" s="1027">
        <v>18</v>
      </c>
      <c r="S76" s="1027">
        <v>19</v>
      </c>
    </row>
    <row r="77" spans="1:19" s="965" customFormat="1" ht="13.5" customHeight="1">
      <c r="A77" s="981" t="s">
        <v>83</v>
      </c>
      <c r="B77" s="985" t="s">
        <v>1240</v>
      </c>
      <c r="C77" s="1028"/>
      <c r="D77" s="1029">
        <f>SUM(E77:K77)</f>
        <v>0</v>
      </c>
      <c r="E77" s="1029"/>
      <c r="F77" s="1029"/>
      <c r="G77" s="1029"/>
      <c r="H77" s="1029"/>
      <c r="I77" s="1029"/>
      <c r="J77" s="1029"/>
      <c r="K77" s="1029"/>
      <c r="L77" s="1029">
        <f>SUM(M77:O77)</f>
        <v>0</v>
      </c>
      <c r="M77" s="1029"/>
      <c r="N77" s="1029"/>
      <c r="O77" s="1029"/>
      <c r="P77" s="1029">
        <f>SUM(Q77:R77)</f>
        <v>0</v>
      </c>
      <c r="Q77" s="1029"/>
      <c r="R77" s="1029"/>
      <c r="S77" s="1029">
        <f>D77+L77+P77</f>
        <v>0</v>
      </c>
    </row>
    <row r="78" spans="1:19" s="965" customFormat="1" ht="13.5" customHeight="1">
      <c r="A78" s="981" t="s">
        <v>98</v>
      </c>
      <c r="B78" s="985" t="s">
        <v>1241</v>
      </c>
      <c r="C78" s="1028"/>
      <c r="D78" s="1029">
        <f t="shared" ref="D78:D88" si="15">SUM(E78:K78)</f>
        <v>0</v>
      </c>
      <c r="E78" s="1029"/>
      <c r="F78" s="1029"/>
      <c r="G78" s="1029"/>
      <c r="H78" s="1029"/>
      <c r="I78" s="1029"/>
      <c r="J78" s="1029"/>
      <c r="K78" s="1029"/>
      <c r="L78" s="1029">
        <f t="shared" ref="L78:L88" si="16">SUM(M78:O78)</f>
        <v>0</v>
      </c>
      <c r="M78" s="1029"/>
      <c r="N78" s="1029"/>
      <c r="O78" s="1029"/>
      <c r="P78" s="1029">
        <f t="shared" ref="P78:P88" si="17">SUM(Q78:R78)</f>
        <v>0</v>
      </c>
      <c r="Q78" s="1029"/>
      <c r="R78" s="1029"/>
      <c r="S78" s="1029">
        <f t="shared" ref="S78:S88" si="18">D78+L78+P78</f>
        <v>0</v>
      </c>
    </row>
    <row r="79" spans="1:19" s="965" customFormat="1" ht="13.5" customHeight="1">
      <c r="A79" s="981" t="s">
        <v>164</v>
      </c>
      <c r="B79" s="985" t="s">
        <v>1242</v>
      </c>
      <c r="C79" s="1028"/>
      <c r="D79" s="1029">
        <f t="shared" si="15"/>
        <v>0</v>
      </c>
      <c r="E79" s="1029"/>
      <c r="F79" s="1029"/>
      <c r="G79" s="1029"/>
      <c r="H79" s="1029"/>
      <c r="I79" s="1029"/>
      <c r="J79" s="1029"/>
      <c r="K79" s="1029"/>
      <c r="L79" s="1029">
        <f t="shared" si="16"/>
        <v>0</v>
      </c>
      <c r="M79" s="1029"/>
      <c r="N79" s="1029"/>
      <c r="O79" s="1029"/>
      <c r="P79" s="1029">
        <f t="shared" si="17"/>
        <v>0</v>
      </c>
      <c r="Q79" s="1029"/>
      <c r="R79" s="1029"/>
      <c r="S79" s="1029">
        <f t="shared" si="18"/>
        <v>0</v>
      </c>
    </row>
    <row r="80" spans="1:19" s="965" customFormat="1" ht="13.5" customHeight="1">
      <c r="A80" s="981" t="s">
        <v>172</v>
      </c>
      <c r="B80" s="985" t="s">
        <v>1243</v>
      </c>
      <c r="C80" s="1028"/>
      <c r="D80" s="1029">
        <f t="shared" si="15"/>
        <v>0</v>
      </c>
      <c r="E80" s="1029"/>
      <c r="F80" s="1029"/>
      <c r="G80" s="1029"/>
      <c r="H80" s="1029"/>
      <c r="I80" s="1029"/>
      <c r="J80" s="1029"/>
      <c r="K80" s="1029"/>
      <c r="L80" s="1029">
        <f t="shared" si="16"/>
        <v>0</v>
      </c>
      <c r="M80" s="1029"/>
      <c r="N80" s="1029"/>
      <c r="O80" s="1029"/>
      <c r="P80" s="1029">
        <f t="shared" si="17"/>
        <v>0</v>
      </c>
      <c r="Q80" s="1029"/>
      <c r="R80" s="1029"/>
      <c r="S80" s="1029">
        <f t="shared" si="18"/>
        <v>0</v>
      </c>
    </row>
    <row r="81" spans="1:19" s="965" customFormat="1" ht="13.5" customHeight="1">
      <c r="A81" s="981" t="s">
        <v>7</v>
      </c>
      <c r="B81" s="985" t="s">
        <v>1244</v>
      </c>
      <c r="C81" s="1028"/>
      <c r="D81" s="1029">
        <f t="shared" si="15"/>
        <v>0</v>
      </c>
      <c r="E81" s="1029"/>
      <c r="F81" s="1029"/>
      <c r="G81" s="1029"/>
      <c r="H81" s="1029"/>
      <c r="I81" s="1029"/>
      <c r="J81" s="1029"/>
      <c r="K81" s="1029"/>
      <c r="L81" s="1029">
        <f t="shared" si="16"/>
        <v>0</v>
      </c>
      <c r="M81" s="1029"/>
      <c r="N81" s="1029"/>
      <c r="O81" s="1029"/>
      <c r="P81" s="1029">
        <f t="shared" si="17"/>
        <v>0</v>
      </c>
      <c r="Q81" s="1029"/>
      <c r="R81" s="1029"/>
      <c r="S81" s="1029">
        <f t="shared" si="18"/>
        <v>0</v>
      </c>
    </row>
    <row r="82" spans="1:19" s="965" customFormat="1" ht="13.5" customHeight="1">
      <c r="A82" s="981" t="s">
        <v>206</v>
      </c>
      <c r="B82" s="985" t="s">
        <v>1245</v>
      </c>
      <c r="C82" s="1028"/>
      <c r="D82" s="1029">
        <f t="shared" si="15"/>
        <v>0</v>
      </c>
      <c r="E82" s="1029"/>
      <c r="F82" s="1029"/>
      <c r="G82" s="1029"/>
      <c r="H82" s="1029"/>
      <c r="I82" s="1029"/>
      <c r="J82" s="1029"/>
      <c r="K82" s="1029"/>
      <c r="L82" s="1029">
        <f t="shared" si="16"/>
        <v>0</v>
      </c>
      <c r="M82" s="1029"/>
      <c r="N82" s="1029"/>
      <c r="O82" s="1029"/>
      <c r="P82" s="1029">
        <f t="shared" si="17"/>
        <v>0</v>
      </c>
      <c r="Q82" s="1029"/>
      <c r="R82" s="1029"/>
      <c r="S82" s="1029">
        <f t="shared" si="18"/>
        <v>0</v>
      </c>
    </row>
    <row r="83" spans="1:19" s="965" customFormat="1" ht="13.5" customHeight="1">
      <c r="A83" s="981" t="s">
        <v>208</v>
      </c>
      <c r="B83" s="985" t="s">
        <v>1246</v>
      </c>
      <c r="C83" s="1028"/>
      <c r="D83" s="1029">
        <f t="shared" si="15"/>
        <v>0</v>
      </c>
      <c r="E83" s="1029"/>
      <c r="F83" s="1029"/>
      <c r="G83" s="1029"/>
      <c r="H83" s="1029"/>
      <c r="I83" s="1029"/>
      <c r="J83" s="1029"/>
      <c r="K83" s="1029"/>
      <c r="L83" s="1029">
        <f t="shared" si="16"/>
        <v>0</v>
      </c>
      <c r="M83" s="1029"/>
      <c r="N83" s="1029"/>
      <c r="O83" s="1029"/>
      <c r="P83" s="1029">
        <f t="shared" si="17"/>
        <v>0</v>
      </c>
      <c r="Q83" s="1029"/>
      <c r="R83" s="1029"/>
      <c r="S83" s="1029">
        <f t="shared" si="18"/>
        <v>0</v>
      </c>
    </row>
    <row r="84" spans="1:19" s="965" customFormat="1" ht="13.5" customHeight="1">
      <c r="A84" s="981" t="s">
        <v>239</v>
      </c>
      <c r="B84" s="985" t="s">
        <v>1247</v>
      </c>
      <c r="C84" s="1028"/>
      <c r="D84" s="1029">
        <f t="shared" si="15"/>
        <v>0</v>
      </c>
      <c r="E84" s="1029"/>
      <c r="F84" s="1029"/>
      <c r="G84" s="1029"/>
      <c r="H84" s="1029"/>
      <c r="I84" s="1029"/>
      <c r="J84" s="1029"/>
      <c r="K84" s="1029"/>
      <c r="L84" s="1029">
        <f t="shared" si="16"/>
        <v>0</v>
      </c>
      <c r="M84" s="1029"/>
      <c r="N84" s="1029"/>
      <c r="O84" s="1029"/>
      <c r="P84" s="1029">
        <f t="shared" si="17"/>
        <v>0</v>
      </c>
      <c r="Q84" s="1029"/>
      <c r="R84" s="1029"/>
      <c r="S84" s="1029">
        <f t="shared" si="18"/>
        <v>0</v>
      </c>
    </row>
    <row r="85" spans="1:19" s="965" customFormat="1" ht="13.5" customHeight="1">
      <c r="A85" s="981" t="s">
        <v>240</v>
      </c>
      <c r="B85" s="985" t="s">
        <v>1248</v>
      </c>
      <c r="C85" s="1028"/>
      <c r="D85" s="1029">
        <f t="shared" si="15"/>
        <v>0</v>
      </c>
      <c r="E85" s="1029"/>
      <c r="F85" s="1029"/>
      <c r="G85" s="1029"/>
      <c r="H85" s="1029"/>
      <c r="I85" s="1029"/>
      <c r="J85" s="1029"/>
      <c r="K85" s="1029"/>
      <c r="L85" s="1029">
        <f t="shared" si="16"/>
        <v>0</v>
      </c>
      <c r="M85" s="1029"/>
      <c r="N85" s="1029"/>
      <c r="O85" s="1029"/>
      <c r="P85" s="1029">
        <f t="shared" si="17"/>
        <v>0</v>
      </c>
      <c r="Q85" s="1029"/>
      <c r="R85" s="1029"/>
      <c r="S85" s="1029">
        <f t="shared" si="18"/>
        <v>0</v>
      </c>
    </row>
    <row r="86" spans="1:19" s="965" customFormat="1" ht="13.5" customHeight="1">
      <c r="A86" s="981" t="s">
        <v>241</v>
      </c>
      <c r="B86" s="985" t="s">
        <v>1249</v>
      </c>
      <c r="C86" s="1028"/>
      <c r="D86" s="1029">
        <f t="shared" si="15"/>
        <v>0</v>
      </c>
      <c r="E86" s="1029"/>
      <c r="F86" s="1029"/>
      <c r="G86" s="1029"/>
      <c r="H86" s="1029"/>
      <c r="I86" s="1029"/>
      <c r="J86" s="1029"/>
      <c r="K86" s="1029"/>
      <c r="L86" s="1029">
        <f t="shared" si="16"/>
        <v>0</v>
      </c>
      <c r="M86" s="1029"/>
      <c r="N86" s="1029"/>
      <c r="O86" s="1029"/>
      <c r="P86" s="1029">
        <f t="shared" si="17"/>
        <v>0</v>
      </c>
      <c r="Q86" s="1029"/>
      <c r="R86" s="1029"/>
      <c r="S86" s="1029">
        <f t="shared" si="18"/>
        <v>0</v>
      </c>
    </row>
    <row r="87" spans="1:19" s="965" customFormat="1" ht="13.5" customHeight="1">
      <c r="A87" s="981" t="s">
        <v>242</v>
      </c>
      <c r="B87" s="985" t="s">
        <v>1250</v>
      </c>
      <c r="C87" s="1028"/>
      <c r="D87" s="1029">
        <f t="shared" si="15"/>
        <v>0</v>
      </c>
      <c r="E87" s="1029"/>
      <c r="F87" s="1029"/>
      <c r="G87" s="1029"/>
      <c r="H87" s="1029"/>
      <c r="I87" s="1029"/>
      <c r="J87" s="1029"/>
      <c r="K87" s="1029"/>
      <c r="L87" s="1029">
        <f t="shared" si="16"/>
        <v>0</v>
      </c>
      <c r="M87" s="1029"/>
      <c r="N87" s="1029"/>
      <c r="O87" s="1029"/>
      <c r="P87" s="1029">
        <f t="shared" si="17"/>
        <v>0</v>
      </c>
      <c r="Q87" s="1029"/>
      <c r="R87" s="1029"/>
      <c r="S87" s="1029">
        <f t="shared" si="18"/>
        <v>0</v>
      </c>
    </row>
    <row r="88" spans="1:19" s="965" customFormat="1" ht="13.5" customHeight="1">
      <c r="A88" s="981" t="s">
        <v>243</v>
      </c>
      <c r="B88" s="985" t="s">
        <v>1251</v>
      </c>
      <c r="C88" s="1028"/>
      <c r="D88" s="1029">
        <f t="shared" si="15"/>
        <v>0</v>
      </c>
      <c r="E88" s="1029"/>
      <c r="F88" s="1029"/>
      <c r="G88" s="1029"/>
      <c r="H88" s="1029"/>
      <c r="I88" s="1029"/>
      <c r="J88" s="1029"/>
      <c r="K88" s="1029"/>
      <c r="L88" s="1029">
        <f t="shared" si="16"/>
        <v>0</v>
      </c>
      <c r="M88" s="1029"/>
      <c r="N88" s="1029"/>
      <c r="O88" s="1029"/>
      <c r="P88" s="1029">
        <f t="shared" si="17"/>
        <v>0</v>
      </c>
      <c r="Q88" s="1029"/>
      <c r="R88" s="1029"/>
      <c r="S88" s="1029">
        <f t="shared" si="18"/>
        <v>0</v>
      </c>
    </row>
    <row r="89" spans="1:19" s="967" customFormat="1" ht="13.5" customHeight="1">
      <c r="A89" s="1030"/>
      <c r="B89" s="1030" t="s">
        <v>326</v>
      </c>
      <c r="C89" s="1031">
        <f>SUM(C77:C88)/12</f>
        <v>0</v>
      </c>
      <c r="D89" s="1032">
        <f>SUM(D77:D88)</f>
        <v>0</v>
      </c>
      <c r="E89" s="1032">
        <f t="shared" ref="E89:S89" si="19">SUM(E77:E88)</f>
        <v>0</v>
      </c>
      <c r="F89" s="1032">
        <f t="shared" si="19"/>
        <v>0</v>
      </c>
      <c r="G89" s="1032">
        <f t="shared" si="19"/>
        <v>0</v>
      </c>
      <c r="H89" s="1032">
        <f t="shared" si="19"/>
        <v>0</v>
      </c>
      <c r="I89" s="1032">
        <f t="shared" si="19"/>
        <v>0</v>
      </c>
      <c r="J89" s="1032">
        <f t="shared" si="19"/>
        <v>0</v>
      </c>
      <c r="K89" s="1032">
        <f t="shared" si="19"/>
        <v>0</v>
      </c>
      <c r="L89" s="1032">
        <f t="shared" si="19"/>
        <v>0</v>
      </c>
      <c r="M89" s="1032">
        <f t="shared" si="19"/>
        <v>0</v>
      </c>
      <c r="N89" s="1032">
        <f t="shared" si="19"/>
        <v>0</v>
      </c>
      <c r="O89" s="1032">
        <f t="shared" si="19"/>
        <v>0</v>
      </c>
      <c r="P89" s="1032">
        <f t="shared" si="19"/>
        <v>0</v>
      </c>
      <c r="Q89" s="1032">
        <f t="shared" si="19"/>
        <v>0</v>
      </c>
      <c r="R89" s="1032">
        <f t="shared" si="19"/>
        <v>0</v>
      </c>
      <c r="S89" s="1032">
        <f t="shared" si="19"/>
        <v>0</v>
      </c>
    </row>
    <row r="90" spans="1:19">
      <c r="C90" s="1033" t="s">
        <v>261</v>
      </c>
      <c r="D90" s="1034">
        <f>E89+F89+G89+H89+I89+J89+K89</f>
        <v>0</v>
      </c>
      <c r="L90" s="1034">
        <f>M89+N89+O89</f>
        <v>0</v>
      </c>
      <c r="P90" s="1034">
        <f>Q89+R89</f>
        <v>0</v>
      </c>
      <c r="S90" s="1034">
        <f>L89+D89+P89</f>
        <v>0</v>
      </c>
    </row>
    <row r="91" spans="1:19" ht="15">
      <c r="A91" s="76" t="s">
        <v>1252</v>
      </c>
      <c r="B91" s="1035" t="s">
        <v>291</v>
      </c>
      <c r="C91" s="1036"/>
      <c r="D91" s="1037"/>
      <c r="E91" s="1037"/>
      <c r="F91" s="1037"/>
      <c r="G91" s="1037"/>
      <c r="H91" s="1037"/>
      <c r="I91" s="1037"/>
      <c r="J91" s="1037"/>
      <c r="K91" s="1037"/>
      <c r="L91" s="1037"/>
    </row>
    <row r="92" spans="1:19">
      <c r="A92" s="76" t="s">
        <v>359</v>
      </c>
      <c r="B92" s="1035" t="s">
        <v>280</v>
      </c>
    </row>
    <row r="94" spans="1:19" ht="15">
      <c r="A94" s="743" t="s">
        <v>1259</v>
      </c>
    </row>
    <row r="96" spans="1:19">
      <c r="A96" s="1412" t="s">
        <v>1188</v>
      </c>
      <c r="B96" s="1412" t="s">
        <v>1189</v>
      </c>
      <c r="C96" s="1412" t="s">
        <v>1228</v>
      </c>
      <c r="D96" s="1412" t="s">
        <v>1191</v>
      </c>
      <c r="E96" s="1024" t="s">
        <v>231</v>
      </c>
      <c r="F96" s="1025"/>
      <c r="G96" s="1025"/>
      <c r="H96" s="1025"/>
      <c r="I96" s="1025"/>
      <c r="J96" s="1025"/>
      <c r="K96" s="1026"/>
      <c r="L96" s="1412" t="s">
        <v>1229</v>
      </c>
      <c r="M96" s="1024" t="s">
        <v>231</v>
      </c>
      <c r="N96" s="1025"/>
      <c r="O96" s="1025"/>
      <c r="P96" s="1412" t="s">
        <v>1230</v>
      </c>
      <c r="Q96" s="1024" t="s">
        <v>231</v>
      </c>
      <c r="R96" s="1025"/>
      <c r="S96" s="1412" t="s">
        <v>1231</v>
      </c>
    </row>
    <row r="97" spans="1:19" ht="38.25" customHeight="1">
      <c r="A97" s="1413"/>
      <c r="B97" s="1413"/>
      <c r="C97" s="1413"/>
      <c r="D97" s="1413"/>
      <c r="E97" s="731" t="s">
        <v>232</v>
      </c>
      <c r="F97" s="731" t="s">
        <v>1232</v>
      </c>
      <c r="G97" s="731" t="s">
        <v>1233</v>
      </c>
      <c r="H97" s="731" t="s">
        <v>284</v>
      </c>
      <c r="I97" s="731" t="s">
        <v>1234</v>
      </c>
      <c r="J97" s="731" t="s">
        <v>1235</v>
      </c>
      <c r="K97" s="177" t="s">
        <v>1236</v>
      </c>
      <c r="L97" s="1413"/>
      <c r="M97" s="731" t="s">
        <v>1193</v>
      </c>
      <c r="N97" s="731" t="s">
        <v>287</v>
      </c>
      <c r="O97" s="731" t="s">
        <v>1256</v>
      </c>
      <c r="P97" s="1413"/>
      <c r="Q97" s="731" t="s">
        <v>1238</v>
      </c>
      <c r="R97" s="731" t="s">
        <v>1239</v>
      </c>
      <c r="S97" s="1413"/>
    </row>
    <row r="98" spans="1:19">
      <c r="A98" s="1027">
        <v>1</v>
      </c>
      <c r="B98" s="1027">
        <v>2</v>
      </c>
      <c r="C98" s="1027">
        <v>3</v>
      </c>
      <c r="D98" s="1027">
        <v>4</v>
      </c>
      <c r="E98" s="1027">
        <v>5</v>
      </c>
      <c r="F98" s="1027">
        <v>6</v>
      </c>
      <c r="G98" s="1027">
        <v>7</v>
      </c>
      <c r="H98" s="1027">
        <v>8</v>
      </c>
      <c r="I98" s="1027">
        <v>9</v>
      </c>
      <c r="J98" s="1027">
        <v>10</v>
      </c>
      <c r="K98" s="1027">
        <v>11</v>
      </c>
      <c r="L98" s="1027">
        <v>12</v>
      </c>
      <c r="M98" s="1027">
        <v>13</v>
      </c>
      <c r="N98" s="1027">
        <v>14</v>
      </c>
      <c r="O98" s="1027">
        <v>15</v>
      </c>
      <c r="P98" s="1027">
        <v>16</v>
      </c>
      <c r="Q98" s="1027">
        <v>17</v>
      </c>
      <c r="R98" s="1027">
        <v>18</v>
      </c>
      <c r="S98" s="1027">
        <v>19</v>
      </c>
    </row>
    <row r="99" spans="1:19" s="965" customFormat="1" ht="13.5" customHeight="1">
      <c r="A99" s="981" t="s">
        <v>83</v>
      </c>
      <c r="B99" s="985" t="s">
        <v>1240</v>
      </c>
      <c r="C99" s="1028"/>
      <c r="D99" s="1029">
        <f>SUM(E99:K99)</f>
        <v>0</v>
      </c>
      <c r="E99" s="1029"/>
      <c r="F99" s="1029"/>
      <c r="G99" s="1029"/>
      <c r="H99" s="1029"/>
      <c r="I99" s="1029"/>
      <c r="J99" s="1029"/>
      <c r="K99" s="1029"/>
      <c r="L99" s="1029">
        <f>SUM(M99:O99)</f>
        <v>0</v>
      </c>
      <c r="M99" s="1029"/>
      <c r="N99" s="1029"/>
      <c r="O99" s="1029"/>
      <c r="P99" s="1029">
        <f>SUM(Q99:R99)</f>
        <v>0</v>
      </c>
      <c r="Q99" s="1029"/>
      <c r="R99" s="1029"/>
      <c r="S99" s="1029">
        <f>D99+L99+P99</f>
        <v>0</v>
      </c>
    </row>
    <row r="100" spans="1:19" s="965" customFormat="1" ht="13.5" customHeight="1">
      <c r="A100" s="981" t="s">
        <v>98</v>
      </c>
      <c r="B100" s="985" t="s">
        <v>1241</v>
      </c>
      <c r="C100" s="1028"/>
      <c r="D100" s="1029">
        <f t="shared" ref="D100:D110" si="20">SUM(E100:K100)</f>
        <v>0</v>
      </c>
      <c r="E100" s="1029"/>
      <c r="F100" s="1029"/>
      <c r="G100" s="1029"/>
      <c r="H100" s="1029"/>
      <c r="I100" s="1029"/>
      <c r="J100" s="1029"/>
      <c r="K100" s="1029"/>
      <c r="L100" s="1029">
        <f t="shared" ref="L100:L110" si="21">SUM(M100:O100)</f>
        <v>0</v>
      </c>
      <c r="M100" s="1029"/>
      <c r="N100" s="1029"/>
      <c r="O100" s="1029"/>
      <c r="P100" s="1029">
        <f t="shared" ref="P100:P110" si="22">SUM(Q100:R100)</f>
        <v>0</v>
      </c>
      <c r="Q100" s="1029"/>
      <c r="R100" s="1029"/>
      <c r="S100" s="1029">
        <f t="shared" ref="S100:S110" si="23">D100+L100+P100</f>
        <v>0</v>
      </c>
    </row>
    <row r="101" spans="1:19" s="965" customFormat="1" ht="13.5" customHeight="1">
      <c r="A101" s="981" t="s">
        <v>164</v>
      </c>
      <c r="B101" s="985" t="s">
        <v>1242</v>
      </c>
      <c r="C101" s="1028"/>
      <c r="D101" s="1029">
        <f t="shared" si="20"/>
        <v>0</v>
      </c>
      <c r="E101" s="1029"/>
      <c r="F101" s="1029"/>
      <c r="G101" s="1029"/>
      <c r="H101" s="1029"/>
      <c r="I101" s="1029"/>
      <c r="J101" s="1029"/>
      <c r="K101" s="1029"/>
      <c r="L101" s="1029">
        <f t="shared" si="21"/>
        <v>0</v>
      </c>
      <c r="M101" s="1029"/>
      <c r="N101" s="1029"/>
      <c r="O101" s="1029"/>
      <c r="P101" s="1029">
        <f t="shared" si="22"/>
        <v>0</v>
      </c>
      <c r="Q101" s="1029"/>
      <c r="R101" s="1029"/>
      <c r="S101" s="1029">
        <f t="shared" si="23"/>
        <v>0</v>
      </c>
    </row>
    <row r="102" spans="1:19" s="965" customFormat="1" ht="13.5" customHeight="1">
      <c r="A102" s="981" t="s">
        <v>172</v>
      </c>
      <c r="B102" s="985" t="s">
        <v>1243</v>
      </c>
      <c r="C102" s="1028"/>
      <c r="D102" s="1029">
        <f t="shared" si="20"/>
        <v>0</v>
      </c>
      <c r="E102" s="1029"/>
      <c r="F102" s="1029"/>
      <c r="G102" s="1029"/>
      <c r="H102" s="1029"/>
      <c r="I102" s="1029"/>
      <c r="J102" s="1029"/>
      <c r="K102" s="1029"/>
      <c r="L102" s="1029">
        <f t="shared" si="21"/>
        <v>0</v>
      </c>
      <c r="M102" s="1029"/>
      <c r="N102" s="1029"/>
      <c r="O102" s="1029"/>
      <c r="P102" s="1029">
        <f t="shared" si="22"/>
        <v>0</v>
      </c>
      <c r="Q102" s="1029"/>
      <c r="R102" s="1029"/>
      <c r="S102" s="1029">
        <f t="shared" si="23"/>
        <v>0</v>
      </c>
    </row>
    <row r="103" spans="1:19" s="965" customFormat="1" ht="13.5" customHeight="1">
      <c r="A103" s="981" t="s">
        <v>7</v>
      </c>
      <c r="B103" s="985" t="s">
        <v>1244</v>
      </c>
      <c r="C103" s="1028"/>
      <c r="D103" s="1029">
        <f t="shared" si="20"/>
        <v>0</v>
      </c>
      <c r="E103" s="1029"/>
      <c r="F103" s="1029"/>
      <c r="G103" s="1029"/>
      <c r="H103" s="1029"/>
      <c r="I103" s="1029"/>
      <c r="J103" s="1029"/>
      <c r="K103" s="1029"/>
      <c r="L103" s="1029">
        <f t="shared" si="21"/>
        <v>0</v>
      </c>
      <c r="M103" s="1029"/>
      <c r="N103" s="1029"/>
      <c r="O103" s="1029"/>
      <c r="P103" s="1029">
        <f t="shared" si="22"/>
        <v>0</v>
      </c>
      <c r="Q103" s="1029"/>
      <c r="R103" s="1029"/>
      <c r="S103" s="1029">
        <f t="shared" si="23"/>
        <v>0</v>
      </c>
    </row>
    <row r="104" spans="1:19" s="965" customFormat="1" ht="13.5" customHeight="1">
      <c r="A104" s="981" t="s">
        <v>206</v>
      </c>
      <c r="B104" s="985" t="s">
        <v>1245</v>
      </c>
      <c r="C104" s="1028"/>
      <c r="D104" s="1029">
        <f t="shared" si="20"/>
        <v>0</v>
      </c>
      <c r="E104" s="1029"/>
      <c r="F104" s="1029"/>
      <c r="G104" s="1029"/>
      <c r="H104" s="1029"/>
      <c r="I104" s="1029"/>
      <c r="J104" s="1029"/>
      <c r="K104" s="1029"/>
      <c r="L104" s="1029">
        <f t="shared" si="21"/>
        <v>0</v>
      </c>
      <c r="M104" s="1029"/>
      <c r="N104" s="1029"/>
      <c r="O104" s="1029"/>
      <c r="P104" s="1029">
        <f t="shared" si="22"/>
        <v>0</v>
      </c>
      <c r="Q104" s="1029"/>
      <c r="R104" s="1029"/>
      <c r="S104" s="1029">
        <f t="shared" si="23"/>
        <v>0</v>
      </c>
    </row>
    <row r="105" spans="1:19" s="965" customFormat="1" ht="13.5" customHeight="1">
      <c r="A105" s="981" t="s">
        <v>208</v>
      </c>
      <c r="B105" s="985" t="s">
        <v>1246</v>
      </c>
      <c r="C105" s="1028"/>
      <c r="D105" s="1029">
        <f t="shared" si="20"/>
        <v>0</v>
      </c>
      <c r="E105" s="1029"/>
      <c r="F105" s="1029"/>
      <c r="G105" s="1029"/>
      <c r="H105" s="1029"/>
      <c r="I105" s="1029"/>
      <c r="J105" s="1029"/>
      <c r="K105" s="1029"/>
      <c r="L105" s="1029">
        <f t="shared" si="21"/>
        <v>0</v>
      </c>
      <c r="M105" s="1029"/>
      <c r="N105" s="1029"/>
      <c r="O105" s="1029"/>
      <c r="P105" s="1029">
        <f t="shared" si="22"/>
        <v>0</v>
      </c>
      <c r="Q105" s="1029"/>
      <c r="R105" s="1029"/>
      <c r="S105" s="1029">
        <f t="shared" si="23"/>
        <v>0</v>
      </c>
    </row>
    <row r="106" spans="1:19" s="965" customFormat="1" ht="13.5" customHeight="1">
      <c r="A106" s="981" t="s">
        <v>239</v>
      </c>
      <c r="B106" s="985" t="s">
        <v>1247</v>
      </c>
      <c r="C106" s="1028"/>
      <c r="D106" s="1029">
        <f t="shared" si="20"/>
        <v>0</v>
      </c>
      <c r="E106" s="1029"/>
      <c r="F106" s="1029"/>
      <c r="G106" s="1029"/>
      <c r="H106" s="1029"/>
      <c r="I106" s="1029"/>
      <c r="J106" s="1029"/>
      <c r="K106" s="1029"/>
      <c r="L106" s="1029">
        <f t="shared" si="21"/>
        <v>0</v>
      </c>
      <c r="M106" s="1029"/>
      <c r="N106" s="1029"/>
      <c r="O106" s="1029"/>
      <c r="P106" s="1029">
        <f t="shared" si="22"/>
        <v>0</v>
      </c>
      <c r="Q106" s="1029"/>
      <c r="R106" s="1029"/>
      <c r="S106" s="1029">
        <f t="shared" si="23"/>
        <v>0</v>
      </c>
    </row>
    <row r="107" spans="1:19" s="965" customFormat="1" ht="13.5" customHeight="1">
      <c r="A107" s="981" t="s">
        <v>240</v>
      </c>
      <c r="B107" s="985" t="s">
        <v>1248</v>
      </c>
      <c r="C107" s="1028"/>
      <c r="D107" s="1029">
        <f t="shared" si="20"/>
        <v>0</v>
      </c>
      <c r="E107" s="1029"/>
      <c r="F107" s="1029"/>
      <c r="G107" s="1029"/>
      <c r="H107" s="1029"/>
      <c r="I107" s="1029"/>
      <c r="J107" s="1029"/>
      <c r="K107" s="1029"/>
      <c r="L107" s="1029">
        <f t="shared" si="21"/>
        <v>0</v>
      </c>
      <c r="M107" s="1029"/>
      <c r="N107" s="1029"/>
      <c r="O107" s="1029"/>
      <c r="P107" s="1029">
        <f t="shared" si="22"/>
        <v>0</v>
      </c>
      <c r="Q107" s="1029"/>
      <c r="R107" s="1029"/>
      <c r="S107" s="1029">
        <f t="shared" si="23"/>
        <v>0</v>
      </c>
    </row>
    <row r="108" spans="1:19" s="965" customFormat="1" ht="13.5" customHeight="1">
      <c r="A108" s="981" t="s">
        <v>241</v>
      </c>
      <c r="B108" s="985" t="s">
        <v>1249</v>
      </c>
      <c r="C108" s="1028"/>
      <c r="D108" s="1029">
        <f t="shared" si="20"/>
        <v>0</v>
      </c>
      <c r="E108" s="1029"/>
      <c r="F108" s="1029"/>
      <c r="G108" s="1029"/>
      <c r="H108" s="1029"/>
      <c r="I108" s="1029"/>
      <c r="J108" s="1029"/>
      <c r="K108" s="1029"/>
      <c r="L108" s="1029">
        <f t="shared" si="21"/>
        <v>0</v>
      </c>
      <c r="M108" s="1029"/>
      <c r="N108" s="1029"/>
      <c r="O108" s="1029"/>
      <c r="P108" s="1029">
        <f t="shared" si="22"/>
        <v>0</v>
      </c>
      <c r="Q108" s="1029"/>
      <c r="R108" s="1029"/>
      <c r="S108" s="1029">
        <f t="shared" si="23"/>
        <v>0</v>
      </c>
    </row>
    <row r="109" spans="1:19" s="965" customFormat="1" ht="13.5" customHeight="1">
      <c r="A109" s="981" t="s">
        <v>242</v>
      </c>
      <c r="B109" s="985" t="s">
        <v>1250</v>
      </c>
      <c r="C109" s="1028"/>
      <c r="D109" s="1029">
        <f t="shared" si="20"/>
        <v>0</v>
      </c>
      <c r="E109" s="1029"/>
      <c r="F109" s="1029"/>
      <c r="G109" s="1029"/>
      <c r="H109" s="1029"/>
      <c r="I109" s="1029"/>
      <c r="J109" s="1029"/>
      <c r="K109" s="1029"/>
      <c r="L109" s="1029">
        <f t="shared" si="21"/>
        <v>0</v>
      </c>
      <c r="M109" s="1029"/>
      <c r="N109" s="1029"/>
      <c r="O109" s="1029"/>
      <c r="P109" s="1029">
        <f t="shared" si="22"/>
        <v>0</v>
      </c>
      <c r="Q109" s="1029"/>
      <c r="R109" s="1029"/>
      <c r="S109" s="1029">
        <f t="shared" si="23"/>
        <v>0</v>
      </c>
    </row>
    <row r="110" spans="1:19" s="965" customFormat="1" ht="13.5" customHeight="1">
      <c r="A110" s="981" t="s">
        <v>243</v>
      </c>
      <c r="B110" s="985" t="s">
        <v>1251</v>
      </c>
      <c r="C110" s="1028"/>
      <c r="D110" s="1029">
        <f t="shared" si="20"/>
        <v>0</v>
      </c>
      <c r="E110" s="1029"/>
      <c r="F110" s="1029"/>
      <c r="G110" s="1029"/>
      <c r="H110" s="1029"/>
      <c r="I110" s="1029"/>
      <c r="J110" s="1029"/>
      <c r="K110" s="1029"/>
      <c r="L110" s="1029">
        <f t="shared" si="21"/>
        <v>0</v>
      </c>
      <c r="M110" s="1029"/>
      <c r="N110" s="1029"/>
      <c r="O110" s="1029"/>
      <c r="P110" s="1029">
        <f t="shared" si="22"/>
        <v>0</v>
      </c>
      <c r="Q110" s="1029"/>
      <c r="R110" s="1029"/>
      <c r="S110" s="1029">
        <f t="shared" si="23"/>
        <v>0</v>
      </c>
    </row>
    <row r="111" spans="1:19" s="967" customFormat="1" ht="13.5" customHeight="1">
      <c r="A111" s="1030"/>
      <c r="B111" s="1030" t="s">
        <v>326</v>
      </c>
      <c r="C111" s="1031">
        <f>SUM(C99:C110)/12</f>
        <v>0</v>
      </c>
      <c r="D111" s="1032">
        <f>SUM(D99:D110)</f>
        <v>0</v>
      </c>
      <c r="E111" s="1032">
        <f t="shared" ref="E111:S111" si="24">SUM(E99:E110)</f>
        <v>0</v>
      </c>
      <c r="F111" s="1032">
        <f t="shared" si="24"/>
        <v>0</v>
      </c>
      <c r="G111" s="1032">
        <f t="shared" si="24"/>
        <v>0</v>
      </c>
      <c r="H111" s="1032">
        <f t="shared" si="24"/>
        <v>0</v>
      </c>
      <c r="I111" s="1032">
        <f t="shared" si="24"/>
        <v>0</v>
      </c>
      <c r="J111" s="1032">
        <f t="shared" si="24"/>
        <v>0</v>
      </c>
      <c r="K111" s="1032">
        <f t="shared" si="24"/>
        <v>0</v>
      </c>
      <c r="L111" s="1032">
        <f t="shared" si="24"/>
        <v>0</v>
      </c>
      <c r="M111" s="1032">
        <f t="shared" si="24"/>
        <v>0</v>
      </c>
      <c r="N111" s="1032">
        <f t="shared" si="24"/>
        <v>0</v>
      </c>
      <c r="O111" s="1032">
        <f t="shared" si="24"/>
        <v>0</v>
      </c>
      <c r="P111" s="1032">
        <f t="shared" si="24"/>
        <v>0</v>
      </c>
      <c r="Q111" s="1032">
        <f t="shared" si="24"/>
        <v>0</v>
      </c>
      <c r="R111" s="1032">
        <f t="shared" si="24"/>
        <v>0</v>
      </c>
      <c r="S111" s="1032">
        <f t="shared" si="24"/>
        <v>0</v>
      </c>
    </row>
    <row r="112" spans="1:19">
      <c r="C112" s="1033" t="s">
        <v>261</v>
      </c>
      <c r="D112" s="1034">
        <f>E111+F111+G111+H111+I111+J111+K111</f>
        <v>0</v>
      </c>
      <c r="L112" s="1034">
        <f>M111+N111+O111</f>
        <v>0</v>
      </c>
      <c r="P112" s="1034">
        <f>Q111+R111</f>
        <v>0</v>
      </c>
      <c r="S112" s="1034">
        <f>L111+D111+P111</f>
        <v>0</v>
      </c>
    </row>
    <row r="113" spans="1:19" ht="15">
      <c r="A113" s="76" t="s">
        <v>1252</v>
      </c>
      <c r="B113" s="1035" t="s">
        <v>291</v>
      </c>
      <c r="C113" s="1036"/>
      <c r="D113" s="1037"/>
      <c r="E113" s="1037"/>
      <c r="F113" s="1037"/>
      <c r="G113" s="1037"/>
      <c r="H113" s="1037"/>
      <c r="I113" s="1037"/>
      <c r="J113" s="1037"/>
      <c r="K113" s="1037"/>
      <c r="L113" s="1037"/>
    </row>
    <row r="114" spans="1:19">
      <c r="A114" s="76" t="s">
        <v>359</v>
      </c>
      <c r="B114" s="1035" t="s">
        <v>280</v>
      </c>
    </row>
    <row r="116" spans="1:19" ht="15">
      <c r="A116" s="743" t="s">
        <v>1260</v>
      </c>
    </row>
    <row r="118" spans="1:19">
      <c r="A118" s="1412" t="s">
        <v>1188</v>
      </c>
      <c r="B118" s="1412" t="s">
        <v>1189</v>
      </c>
      <c r="C118" s="1412" t="s">
        <v>1228</v>
      </c>
      <c r="D118" s="1412" t="s">
        <v>1191</v>
      </c>
      <c r="E118" s="1024" t="s">
        <v>231</v>
      </c>
      <c r="F118" s="1025"/>
      <c r="G118" s="1025"/>
      <c r="H118" s="1025"/>
      <c r="I118" s="1025"/>
      <c r="J118" s="1025"/>
      <c r="K118" s="1026"/>
      <c r="L118" s="1412" t="s">
        <v>1229</v>
      </c>
      <c r="M118" s="1024" t="s">
        <v>231</v>
      </c>
      <c r="N118" s="1025"/>
      <c r="O118" s="1025"/>
      <c r="P118" s="1412" t="s">
        <v>1230</v>
      </c>
      <c r="Q118" s="1024" t="s">
        <v>231</v>
      </c>
      <c r="R118" s="1025"/>
      <c r="S118" s="1412" t="s">
        <v>1231</v>
      </c>
    </row>
    <row r="119" spans="1:19" ht="38.25" customHeight="1">
      <c r="A119" s="1413"/>
      <c r="B119" s="1413"/>
      <c r="C119" s="1413"/>
      <c r="D119" s="1413"/>
      <c r="E119" s="731" t="s">
        <v>232</v>
      </c>
      <c r="F119" s="731" t="s">
        <v>1232</v>
      </c>
      <c r="G119" s="731" t="s">
        <v>1233</v>
      </c>
      <c r="H119" s="731" t="s">
        <v>284</v>
      </c>
      <c r="I119" s="731" t="s">
        <v>1234</v>
      </c>
      <c r="J119" s="731" t="s">
        <v>1235</v>
      </c>
      <c r="K119" s="177" t="s">
        <v>1236</v>
      </c>
      <c r="L119" s="1413"/>
      <c r="M119" s="731" t="s">
        <v>1193</v>
      </c>
      <c r="N119" s="731" t="s">
        <v>287</v>
      </c>
      <c r="O119" s="731" t="s">
        <v>1256</v>
      </c>
      <c r="P119" s="1413"/>
      <c r="Q119" s="731" t="s">
        <v>1238</v>
      </c>
      <c r="R119" s="731" t="s">
        <v>1239</v>
      </c>
      <c r="S119" s="1413"/>
    </row>
    <row r="120" spans="1:19">
      <c r="A120" s="1027">
        <v>1</v>
      </c>
      <c r="B120" s="1027">
        <v>2</v>
      </c>
      <c r="C120" s="1027">
        <v>3</v>
      </c>
      <c r="D120" s="1027">
        <v>4</v>
      </c>
      <c r="E120" s="1027">
        <v>5</v>
      </c>
      <c r="F120" s="1027">
        <v>6</v>
      </c>
      <c r="G120" s="1027">
        <v>7</v>
      </c>
      <c r="H120" s="1027">
        <v>8</v>
      </c>
      <c r="I120" s="1027">
        <v>9</v>
      </c>
      <c r="J120" s="1027">
        <v>10</v>
      </c>
      <c r="K120" s="1027">
        <v>11</v>
      </c>
      <c r="L120" s="1027">
        <v>12</v>
      </c>
      <c r="M120" s="1027">
        <v>13</v>
      </c>
      <c r="N120" s="1027">
        <v>14</v>
      </c>
      <c r="O120" s="1027">
        <v>15</v>
      </c>
      <c r="P120" s="1027">
        <v>16</v>
      </c>
      <c r="Q120" s="1027">
        <v>17</v>
      </c>
      <c r="R120" s="1027">
        <v>18</v>
      </c>
      <c r="S120" s="1027">
        <v>19</v>
      </c>
    </row>
    <row r="121" spans="1:19" s="965" customFormat="1" ht="13.5" customHeight="1">
      <c r="A121" s="981" t="s">
        <v>83</v>
      </c>
      <c r="B121" s="985" t="s">
        <v>1240</v>
      </c>
      <c r="C121" s="1028"/>
      <c r="D121" s="1029">
        <f>SUM(E121:K121)</f>
        <v>0</v>
      </c>
      <c r="E121" s="1029"/>
      <c r="F121" s="1029"/>
      <c r="G121" s="1029"/>
      <c r="H121" s="1029"/>
      <c r="I121" s="1029"/>
      <c r="J121" s="1029"/>
      <c r="K121" s="1029"/>
      <c r="L121" s="1029">
        <f>SUM(M121:O121)</f>
        <v>0</v>
      </c>
      <c r="M121" s="1029"/>
      <c r="N121" s="1029"/>
      <c r="O121" s="1029"/>
      <c r="P121" s="1029">
        <f>SUM(Q121:R121)</f>
        <v>0</v>
      </c>
      <c r="Q121" s="1029"/>
      <c r="R121" s="1029"/>
      <c r="S121" s="1029">
        <f>D121+L121+P121</f>
        <v>0</v>
      </c>
    </row>
    <row r="122" spans="1:19" s="965" customFormat="1" ht="13.5" customHeight="1">
      <c r="A122" s="981" t="s">
        <v>98</v>
      </c>
      <c r="B122" s="985" t="s">
        <v>1241</v>
      </c>
      <c r="C122" s="1028"/>
      <c r="D122" s="1029">
        <f t="shared" ref="D122:D132" si="25">SUM(E122:K122)</f>
        <v>0</v>
      </c>
      <c r="E122" s="1029"/>
      <c r="F122" s="1029"/>
      <c r="G122" s="1029"/>
      <c r="H122" s="1029"/>
      <c r="I122" s="1029"/>
      <c r="J122" s="1029"/>
      <c r="K122" s="1029"/>
      <c r="L122" s="1029">
        <f t="shared" ref="L122:L132" si="26">SUM(M122:O122)</f>
        <v>0</v>
      </c>
      <c r="M122" s="1029"/>
      <c r="N122" s="1029"/>
      <c r="O122" s="1029"/>
      <c r="P122" s="1029">
        <f t="shared" ref="P122:P132" si="27">SUM(Q122:R122)</f>
        <v>0</v>
      </c>
      <c r="Q122" s="1029"/>
      <c r="R122" s="1029"/>
      <c r="S122" s="1029">
        <f t="shared" ref="S122:S132" si="28">D122+L122+P122</f>
        <v>0</v>
      </c>
    </row>
    <row r="123" spans="1:19" s="965" customFormat="1" ht="13.5" customHeight="1">
      <c r="A123" s="981" t="s">
        <v>164</v>
      </c>
      <c r="B123" s="985" t="s">
        <v>1242</v>
      </c>
      <c r="C123" s="1028"/>
      <c r="D123" s="1029">
        <f t="shared" si="25"/>
        <v>0</v>
      </c>
      <c r="E123" s="1029"/>
      <c r="F123" s="1029"/>
      <c r="G123" s="1029"/>
      <c r="H123" s="1029"/>
      <c r="I123" s="1029"/>
      <c r="J123" s="1029"/>
      <c r="K123" s="1029"/>
      <c r="L123" s="1029">
        <f t="shared" si="26"/>
        <v>0</v>
      </c>
      <c r="M123" s="1029"/>
      <c r="N123" s="1029"/>
      <c r="O123" s="1029"/>
      <c r="P123" s="1029">
        <f t="shared" si="27"/>
        <v>0</v>
      </c>
      <c r="Q123" s="1029"/>
      <c r="R123" s="1029"/>
      <c r="S123" s="1029">
        <f t="shared" si="28"/>
        <v>0</v>
      </c>
    </row>
    <row r="124" spans="1:19" s="965" customFormat="1" ht="13.5" customHeight="1">
      <c r="A124" s="981" t="s">
        <v>172</v>
      </c>
      <c r="B124" s="985" t="s">
        <v>1243</v>
      </c>
      <c r="C124" s="1028"/>
      <c r="D124" s="1029">
        <f t="shared" si="25"/>
        <v>0</v>
      </c>
      <c r="E124" s="1029"/>
      <c r="F124" s="1029"/>
      <c r="G124" s="1029"/>
      <c r="H124" s="1029"/>
      <c r="I124" s="1029"/>
      <c r="J124" s="1029"/>
      <c r="K124" s="1029"/>
      <c r="L124" s="1029">
        <f t="shared" si="26"/>
        <v>0</v>
      </c>
      <c r="M124" s="1029"/>
      <c r="N124" s="1029"/>
      <c r="O124" s="1029"/>
      <c r="P124" s="1029">
        <f t="shared" si="27"/>
        <v>0</v>
      </c>
      <c r="Q124" s="1029"/>
      <c r="R124" s="1029"/>
      <c r="S124" s="1029">
        <f t="shared" si="28"/>
        <v>0</v>
      </c>
    </row>
    <row r="125" spans="1:19" s="965" customFormat="1" ht="13.5" customHeight="1">
      <c r="A125" s="981" t="s">
        <v>7</v>
      </c>
      <c r="B125" s="985" t="s">
        <v>1244</v>
      </c>
      <c r="C125" s="1028"/>
      <c r="D125" s="1029">
        <f t="shared" si="25"/>
        <v>0</v>
      </c>
      <c r="E125" s="1029"/>
      <c r="F125" s="1029"/>
      <c r="G125" s="1029"/>
      <c r="H125" s="1029"/>
      <c r="I125" s="1029"/>
      <c r="J125" s="1029"/>
      <c r="K125" s="1029"/>
      <c r="L125" s="1029">
        <f t="shared" si="26"/>
        <v>0</v>
      </c>
      <c r="M125" s="1029"/>
      <c r="N125" s="1029"/>
      <c r="O125" s="1029"/>
      <c r="P125" s="1029">
        <f t="shared" si="27"/>
        <v>0</v>
      </c>
      <c r="Q125" s="1029"/>
      <c r="R125" s="1029"/>
      <c r="S125" s="1029">
        <f t="shared" si="28"/>
        <v>0</v>
      </c>
    </row>
    <row r="126" spans="1:19" s="965" customFormat="1" ht="13.5" customHeight="1">
      <c r="A126" s="981" t="s">
        <v>206</v>
      </c>
      <c r="B126" s="985" t="s">
        <v>1245</v>
      </c>
      <c r="C126" s="1028"/>
      <c r="D126" s="1029">
        <f t="shared" si="25"/>
        <v>0</v>
      </c>
      <c r="E126" s="1029"/>
      <c r="F126" s="1029"/>
      <c r="G126" s="1029"/>
      <c r="H126" s="1029"/>
      <c r="I126" s="1029"/>
      <c r="J126" s="1029"/>
      <c r="K126" s="1029"/>
      <c r="L126" s="1029">
        <f t="shared" si="26"/>
        <v>0</v>
      </c>
      <c r="M126" s="1029"/>
      <c r="N126" s="1029"/>
      <c r="O126" s="1029"/>
      <c r="P126" s="1029">
        <f t="shared" si="27"/>
        <v>0</v>
      </c>
      <c r="Q126" s="1029"/>
      <c r="R126" s="1029"/>
      <c r="S126" s="1029">
        <f t="shared" si="28"/>
        <v>0</v>
      </c>
    </row>
    <row r="127" spans="1:19" s="965" customFormat="1" ht="13.5" customHeight="1">
      <c r="A127" s="981" t="s">
        <v>208</v>
      </c>
      <c r="B127" s="985" t="s">
        <v>1246</v>
      </c>
      <c r="C127" s="1028"/>
      <c r="D127" s="1029">
        <f t="shared" si="25"/>
        <v>0</v>
      </c>
      <c r="E127" s="1029"/>
      <c r="F127" s="1029"/>
      <c r="G127" s="1029"/>
      <c r="H127" s="1029"/>
      <c r="I127" s="1029"/>
      <c r="J127" s="1029"/>
      <c r="K127" s="1029"/>
      <c r="L127" s="1029">
        <f t="shared" si="26"/>
        <v>0</v>
      </c>
      <c r="M127" s="1029"/>
      <c r="N127" s="1029"/>
      <c r="O127" s="1029"/>
      <c r="P127" s="1029">
        <f t="shared" si="27"/>
        <v>0</v>
      </c>
      <c r="Q127" s="1029"/>
      <c r="R127" s="1029"/>
      <c r="S127" s="1029">
        <f t="shared" si="28"/>
        <v>0</v>
      </c>
    </row>
    <row r="128" spans="1:19" s="965" customFormat="1" ht="13.5" customHeight="1">
      <c r="A128" s="981" t="s">
        <v>239</v>
      </c>
      <c r="B128" s="985" t="s">
        <v>1247</v>
      </c>
      <c r="C128" s="1028"/>
      <c r="D128" s="1029">
        <f t="shared" si="25"/>
        <v>0</v>
      </c>
      <c r="E128" s="1029"/>
      <c r="F128" s="1029"/>
      <c r="G128" s="1029"/>
      <c r="H128" s="1029"/>
      <c r="I128" s="1029"/>
      <c r="J128" s="1029"/>
      <c r="K128" s="1029"/>
      <c r="L128" s="1029">
        <f t="shared" si="26"/>
        <v>0</v>
      </c>
      <c r="M128" s="1029"/>
      <c r="N128" s="1029"/>
      <c r="O128" s="1029"/>
      <c r="P128" s="1029">
        <f t="shared" si="27"/>
        <v>0</v>
      </c>
      <c r="Q128" s="1029"/>
      <c r="R128" s="1029"/>
      <c r="S128" s="1029">
        <f t="shared" si="28"/>
        <v>0</v>
      </c>
    </row>
    <row r="129" spans="1:19" s="965" customFormat="1" ht="13.5" customHeight="1">
      <c r="A129" s="981" t="s">
        <v>240</v>
      </c>
      <c r="B129" s="985" t="s">
        <v>1248</v>
      </c>
      <c r="C129" s="1028"/>
      <c r="D129" s="1029">
        <f t="shared" si="25"/>
        <v>0</v>
      </c>
      <c r="E129" s="1029"/>
      <c r="F129" s="1029"/>
      <c r="G129" s="1029"/>
      <c r="H129" s="1029"/>
      <c r="I129" s="1029"/>
      <c r="J129" s="1029"/>
      <c r="K129" s="1029"/>
      <c r="L129" s="1029">
        <f t="shared" si="26"/>
        <v>0</v>
      </c>
      <c r="M129" s="1029"/>
      <c r="N129" s="1029"/>
      <c r="O129" s="1029"/>
      <c r="P129" s="1029">
        <f t="shared" si="27"/>
        <v>0</v>
      </c>
      <c r="Q129" s="1029"/>
      <c r="R129" s="1029"/>
      <c r="S129" s="1029">
        <f t="shared" si="28"/>
        <v>0</v>
      </c>
    </row>
    <row r="130" spans="1:19" s="965" customFormat="1" ht="13.5" customHeight="1">
      <c r="A130" s="981" t="s">
        <v>241</v>
      </c>
      <c r="B130" s="985" t="s">
        <v>1249</v>
      </c>
      <c r="C130" s="1028"/>
      <c r="D130" s="1029">
        <f t="shared" si="25"/>
        <v>0</v>
      </c>
      <c r="E130" s="1029"/>
      <c r="F130" s="1029"/>
      <c r="G130" s="1029"/>
      <c r="H130" s="1029"/>
      <c r="I130" s="1029"/>
      <c r="J130" s="1029"/>
      <c r="K130" s="1029"/>
      <c r="L130" s="1029">
        <f t="shared" si="26"/>
        <v>0</v>
      </c>
      <c r="M130" s="1029"/>
      <c r="N130" s="1029"/>
      <c r="O130" s="1029"/>
      <c r="P130" s="1029">
        <f t="shared" si="27"/>
        <v>0</v>
      </c>
      <c r="Q130" s="1029"/>
      <c r="R130" s="1029"/>
      <c r="S130" s="1029">
        <f t="shared" si="28"/>
        <v>0</v>
      </c>
    </row>
    <row r="131" spans="1:19" s="965" customFormat="1" ht="13.5" customHeight="1">
      <c r="A131" s="981" t="s">
        <v>242</v>
      </c>
      <c r="B131" s="985" t="s">
        <v>1250</v>
      </c>
      <c r="C131" s="1028"/>
      <c r="D131" s="1029">
        <f t="shared" si="25"/>
        <v>0</v>
      </c>
      <c r="E131" s="1029"/>
      <c r="F131" s="1029"/>
      <c r="G131" s="1029"/>
      <c r="H131" s="1029"/>
      <c r="I131" s="1029"/>
      <c r="J131" s="1029"/>
      <c r="K131" s="1029"/>
      <c r="L131" s="1029">
        <f t="shared" si="26"/>
        <v>0</v>
      </c>
      <c r="M131" s="1029"/>
      <c r="N131" s="1029"/>
      <c r="O131" s="1029"/>
      <c r="P131" s="1029">
        <f t="shared" si="27"/>
        <v>0</v>
      </c>
      <c r="Q131" s="1029"/>
      <c r="R131" s="1029"/>
      <c r="S131" s="1029">
        <f t="shared" si="28"/>
        <v>0</v>
      </c>
    </row>
    <row r="132" spans="1:19" s="965" customFormat="1" ht="13.5" customHeight="1">
      <c r="A132" s="981" t="s">
        <v>243</v>
      </c>
      <c r="B132" s="985" t="s">
        <v>1251</v>
      </c>
      <c r="C132" s="1028"/>
      <c r="D132" s="1029">
        <f t="shared" si="25"/>
        <v>0</v>
      </c>
      <c r="E132" s="1029"/>
      <c r="F132" s="1029"/>
      <c r="G132" s="1029"/>
      <c r="H132" s="1029"/>
      <c r="I132" s="1029"/>
      <c r="J132" s="1029"/>
      <c r="K132" s="1029"/>
      <c r="L132" s="1029">
        <f t="shared" si="26"/>
        <v>0</v>
      </c>
      <c r="M132" s="1029"/>
      <c r="N132" s="1029"/>
      <c r="O132" s="1029"/>
      <c r="P132" s="1029">
        <f t="shared" si="27"/>
        <v>0</v>
      </c>
      <c r="Q132" s="1029"/>
      <c r="R132" s="1029"/>
      <c r="S132" s="1029">
        <f t="shared" si="28"/>
        <v>0</v>
      </c>
    </row>
    <row r="133" spans="1:19" s="967" customFormat="1" ht="13.5" customHeight="1">
      <c r="A133" s="1030"/>
      <c r="B133" s="1030" t="s">
        <v>326</v>
      </c>
      <c r="C133" s="1031">
        <f>SUM(C121:C132)/12</f>
        <v>0</v>
      </c>
      <c r="D133" s="1032">
        <f>SUM(D121:D132)</f>
        <v>0</v>
      </c>
      <c r="E133" s="1032">
        <f t="shared" ref="E133:S133" si="29">SUM(E121:E132)</f>
        <v>0</v>
      </c>
      <c r="F133" s="1032">
        <f t="shared" si="29"/>
        <v>0</v>
      </c>
      <c r="G133" s="1032">
        <f t="shared" si="29"/>
        <v>0</v>
      </c>
      <c r="H133" s="1032">
        <f t="shared" si="29"/>
        <v>0</v>
      </c>
      <c r="I133" s="1032">
        <f t="shared" si="29"/>
        <v>0</v>
      </c>
      <c r="J133" s="1032">
        <f t="shared" si="29"/>
        <v>0</v>
      </c>
      <c r="K133" s="1032">
        <f t="shared" si="29"/>
        <v>0</v>
      </c>
      <c r="L133" s="1032">
        <f t="shared" si="29"/>
        <v>0</v>
      </c>
      <c r="M133" s="1032">
        <f t="shared" si="29"/>
        <v>0</v>
      </c>
      <c r="N133" s="1032">
        <f t="shared" si="29"/>
        <v>0</v>
      </c>
      <c r="O133" s="1032">
        <f t="shared" si="29"/>
        <v>0</v>
      </c>
      <c r="P133" s="1032">
        <f t="shared" si="29"/>
        <v>0</v>
      </c>
      <c r="Q133" s="1032">
        <f t="shared" si="29"/>
        <v>0</v>
      </c>
      <c r="R133" s="1032">
        <f t="shared" si="29"/>
        <v>0</v>
      </c>
      <c r="S133" s="1032">
        <f t="shared" si="29"/>
        <v>0</v>
      </c>
    </row>
    <row r="134" spans="1:19">
      <c r="C134" s="1033" t="s">
        <v>261</v>
      </c>
      <c r="D134" s="1034">
        <f>E133+F133+G133+H133+I133+J133+K133</f>
        <v>0</v>
      </c>
      <c r="L134" s="1034">
        <f>M133+N133+O133</f>
        <v>0</v>
      </c>
      <c r="P134" s="1034">
        <f>Q133+R133</f>
        <v>0</v>
      </c>
      <c r="S134" s="1034">
        <f>L133+D133+P133</f>
        <v>0</v>
      </c>
    </row>
    <row r="135" spans="1:19" ht="15">
      <c r="A135" s="76" t="s">
        <v>1252</v>
      </c>
      <c r="B135" s="1035" t="s">
        <v>291</v>
      </c>
      <c r="C135" s="1036"/>
      <c r="D135" s="1037"/>
      <c r="E135" s="1037"/>
      <c r="F135" s="1037"/>
      <c r="G135" s="1037"/>
      <c r="H135" s="1037"/>
      <c r="I135" s="1037"/>
      <c r="J135" s="1037"/>
      <c r="K135" s="1037"/>
      <c r="L135" s="1037"/>
    </row>
    <row r="136" spans="1:19">
      <c r="A136" s="76" t="s">
        <v>359</v>
      </c>
      <c r="B136" s="1035" t="s">
        <v>280</v>
      </c>
    </row>
  </sheetData>
  <mergeCells count="45">
    <mergeCell ref="S118:S119"/>
    <mergeCell ref="A118:A119"/>
    <mergeCell ref="B118:B119"/>
    <mergeCell ref="C118:C119"/>
    <mergeCell ref="D118:D119"/>
    <mergeCell ref="L118:L119"/>
    <mergeCell ref="P118:P119"/>
    <mergeCell ref="S74:S75"/>
    <mergeCell ref="A96:A97"/>
    <mergeCell ref="B96:B97"/>
    <mergeCell ref="C96:C97"/>
    <mergeCell ref="D96:D97"/>
    <mergeCell ref="L96:L97"/>
    <mergeCell ref="P96:P97"/>
    <mergeCell ref="S96:S97"/>
    <mergeCell ref="A74:A75"/>
    <mergeCell ref="B74:B75"/>
    <mergeCell ref="C74:C75"/>
    <mergeCell ref="D74:D75"/>
    <mergeCell ref="L74:L75"/>
    <mergeCell ref="P74:P75"/>
    <mergeCell ref="S30:S31"/>
    <mergeCell ref="A52:A53"/>
    <mergeCell ref="B52:B53"/>
    <mergeCell ref="C52:C53"/>
    <mergeCell ref="D52:D53"/>
    <mergeCell ref="L52:L53"/>
    <mergeCell ref="P52:P53"/>
    <mergeCell ref="S52:S53"/>
    <mergeCell ref="A30:A31"/>
    <mergeCell ref="B30:B31"/>
    <mergeCell ref="C30:C31"/>
    <mergeCell ref="D30:D31"/>
    <mergeCell ref="L30:L31"/>
    <mergeCell ref="P30:P31"/>
    <mergeCell ref="A2:S2"/>
    <mergeCell ref="A3:S3"/>
    <mergeCell ref="A4:S4"/>
    <mergeCell ref="A8:A9"/>
    <mergeCell ref="B8:B9"/>
    <mergeCell ref="C8:C9"/>
    <mergeCell ref="D8:D9"/>
    <mergeCell ref="L8:L9"/>
    <mergeCell ref="P8:P9"/>
    <mergeCell ref="S8:S9"/>
  </mergeCells>
  <printOptions horizontalCentered="1"/>
  <pageMargins left="0.39370078740157483" right="0.39370078740157483" top="0.55118110236220474" bottom="0.55118110236220474" header="0.31496062992125984" footer="0.31496062992125984"/>
  <pageSetup paperSize="9" scale="61" orientation="landscape" verticalDpi="4294967295" r:id="rId1"/>
  <rowBreaks count="2" manualBreakCount="2">
    <brk id="49" max="16383" man="1"/>
    <brk id="9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567D8-3AC0-4354-9BEE-21F7EC3E1F46}">
  <dimension ref="A1:H172"/>
  <sheetViews>
    <sheetView view="pageBreakPreview" topLeftCell="A125" zoomScaleNormal="100" zoomScaleSheetLayoutView="100" workbookViewId="0">
      <selection activeCell="H316" sqref="H316"/>
    </sheetView>
  </sheetViews>
  <sheetFormatPr defaultRowHeight="12.75"/>
  <cols>
    <col min="1" max="1" width="5.28515625" style="173" customWidth="1"/>
    <col min="2" max="2" width="61.140625" style="76" customWidth="1"/>
    <col min="3" max="3" width="20.5703125" style="76" customWidth="1"/>
    <col min="4" max="5" width="20.28515625" style="76" customWidth="1"/>
    <col min="6" max="6" width="12" style="76" customWidth="1"/>
    <col min="7" max="16384" width="9.140625" style="76"/>
  </cols>
  <sheetData>
    <row r="1" spans="1:7" ht="38.25" customHeight="1">
      <c r="A1" s="733"/>
      <c r="D1" s="1377" t="s">
        <v>1263</v>
      </c>
      <c r="E1" s="1377"/>
      <c r="F1" s="1377"/>
    </row>
    <row r="2" spans="1:7" ht="15" customHeight="1">
      <c r="A2" s="735"/>
      <c r="D2" s="1377"/>
      <c r="E2" s="1377"/>
      <c r="F2" s="1377"/>
    </row>
    <row r="3" spans="1:7" ht="18.75">
      <c r="A3" s="1379" t="s">
        <v>74</v>
      </c>
      <c r="B3" s="1379"/>
      <c r="C3" s="1379"/>
      <c r="D3" s="1379"/>
      <c r="E3" s="1379"/>
      <c r="F3" s="1379"/>
    </row>
    <row r="4" spans="1:7" ht="18.75">
      <c r="A4" s="1379" t="s">
        <v>568</v>
      </c>
      <c r="B4" s="1379"/>
      <c r="C4" s="1379"/>
      <c r="D4" s="1379"/>
      <c r="E4" s="1379"/>
      <c r="F4" s="1379"/>
    </row>
    <row r="5" spans="1:7" ht="15.75">
      <c r="A5" s="1380" t="s">
        <v>1264</v>
      </c>
      <c r="B5" s="1380"/>
      <c r="C5" s="1380"/>
      <c r="D5" s="1380"/>
      <c r="E5" s="1380"/>
      <c r="F5" s="1380"/>
    </row>
    <row r="6" spans="1:7" ht="18.75" customHeight="1">
      <c r="A6" s="1478"/>
      <c r="B6" s="1478"/>
      <c r="C6" s="1478"/>
      <c r="D6" s="1478"/>
      <c r="E6" s="1478"/>
      <c r="F6" s="1478"/>
    </row>
    <row r="7" spans="1:7" s="75" customFormat="1" ht="4.5" hidden="1" customHeight="1">
      <c r="A7" s="173"/>
      <c r="B7" s="173"/>
      <c r="C7" s="173"/>
      <c r="D7" s="173"/>
      <c r="E7" s="173"/>
      <c r="F7" s="173"/>
      <c r="G7" s="76"/>
    </row>
    <row r="8" spans="1:7" s="75" customFormat="1" ht="12" customHeight="1">
      <c r="A8" s="1477" t="s">
        <v>829</v>
      </c>
      <c r="B8" s="1477"/>
      <c r="C8" s="1477"/>
      <c r="D8" s="1477"/>
      <c r="E8" s="1477"/>
      <c r="F8" s="1477"/>
      <c r="G8" s="172"/>
    </row>
    <row r="9" spans="1:7" ht="14.25" customHeight="1">
      <c r="C9" s="370"/>
      <c r="E9" s="736" t="s">
        <v>830</v>
      </c>
      <c r="F9" s="378"/>
    </row>
    <row r="10" spans="1:7" ht="12.75" customHeight="1">
      <c r="A10" s="1105" t="s">
        <v>229</v>
      </c>
      <c r="B10" s="1105" t="s">
        <v>189</v>
      </c>
      <c r="C10" s="1376" t="s">
        <v>831</v>
      </c>
      <c r="D10" s="1376" t="s">
        <v>832</v>
      </c>
      <c r="E10" s="1376" t="s">
        <v>627</v>
      </c>
      <c r="F10" s="1376" t="s">
        <v>833</v>
      </c>
    </row>
    <row r="11" spans="1:7" ht="32.25" customHeight="1">
      <c r="A11" s="1105"/>
      <c r="B11" s="1105"/>
      <c r="C11" s="1376"/>
      <c r="D11" s="1376"/>
      <c r="E11" s="1376"/>
      <c r="F11" s="1376"/>
    </row>
    <row r="12" spans="1:7" s="737" customFormat="1">
      <c r="A12" s="82" t="s">
        <v>83</v>
      </c>
      <c r="B12" s="82" t="s">
        <v>98</v>
      </c>
      <c r="C12" s="82" t="s">
        <v>164</v>
      </c>
      <c r="D12" s="82" t="s">
        <v>172</v>
      </c>
      <c r="E12" s="82" t="s">
        <v>7</v>
      </c>
      <c r="F12" s="82" t="s">
        <v>206</v>
      </c>
    </row>
    <row r="13" spans="1:7" s="737" customFormat="1" ht="6" customHeight="1">
      <c r="A13" s="1479"/>
      <c r="B13" s="1480"/>
      <c r="C13" s="1480"/>
      <c r="D13" s="1480"/>
      <c r="E13" s="1480"/>
      <c r="F13" s="1481"/>
    </row>
    <row r="14" spans="1:7" s="737" customFormat="1" ht="18" customHeight="1">
      <c r="A14" s="82"/>
      <c r="B14" s="739" t="s">
        <v>834</v>
      </c>
      <c r="C14" s="773">
        <f>C15+C24+C28+C37+C25+C26+C27</f>
        <v>0</v>
      </c>
      <c r="D14" s="773">
        <f>D15+D24+D28+D37+D25+D26+D27</f>
        <v>0</v>
      </c>
      <c r="E14" s="773">
        <f>E15+E24+E28+E37+E25+E26+E27</f>
        <v>0</v>
      </c>
      <c r="F14" s="773" t="e">
        <f t="shared" ref="F14:F40" si="0">E14/D14%</f>
        <v>#DIV/0!</v>
      </c>
    </row>
    <row r="15" spans="1:7" ht="17.25" customHeight="1">
      <c r="A15" s="738" t="s">
        <v>190</v>
      </c>
      <c r="B15" s="757" t="s">
        <v>1120</v>
      </c>
      <c r="C15" s="773">
        <f>C16+C17+C18</f>
        <v>0</v>
      </c>
      <c r="D15" s="773">
        <f>D16+D17+D18</f>
        <v>0</v>
      </c>
      <c r="E15" s="773">
        <f>E16+E17+E18</f>
        <v>0</v>
      </c>
      <c r="F15" s="773" t="e">
        <f t="shared" si="0"/>
        <v>#DIV/0!</v>
      </c>
    </row>
    <row r="16" spans="1:7" ht="17.25" customHeight="1">
      <c r="A16" s="385" t="s">
        <v>83</v>
      </c>
      <c r="B16" s="755" t="s">
        <v>1265</v>
      </c>
      <c r="C16" s="787"/>
      <c r="D16" s="787"/>
      <c r="E16" s="787"/>
      <c r="F16" s="787" t="e">
        <f t="shared" si="0"/>
        <v>#DIV/0!</v>
      </c>
    </row>
    <row r="17" spans="1:6" ht="17.25" customHeight="1">
      <c r="A17" s="385" t="s">
        <v>98</v>
      </c>
      <c r="B17" s="755" t="s">
        <v>1266</v>
      </c>
      <c r="C17" s="787"/>
      <c r="D17" s="787"/>
      <c r="E17" s="787"/>
      <c r="F17" s="787" t="e">
        <f t="shared" si="0"/>
        <v>#DIV/0!</v>
      </c>
    </row>
    <row r="18" spans="1:6" ht="17.25" customHeight="1">
      <c r="A18" s="385" t="s">
        <v>164</v>
      </c>
      <c r="B18" s="755" t="s">
        <v>1267</v>
      </c>
      <c r="C18" s="787">
        <f>SUM(C19:C23)</f>
        <v>0</v>
      </c>
      <c r="D18" s="787">
        <f>SUM(D19:D23)</f>
        <v>0</v>
      </c>
      <c r="E18" s="787">
        <f>SUM(E19:E23)</f>
        <v>0</v>
      </c>
      <c r="F18" s="787" t="e">
        <f t="shared" si="0"/>
        <v>#DIV/0!</v>
      </c>
    </row>
    <row r="19" spans="1:6" ht="17.25" customHeight="1">
      <c r="A19" s="746" t="s">
        <v>861</v>
      </c>
      <c r="B19" s="797" t="s">
        <v>1268</v>
      </c>
      <c r="C19" s="784"/>
      <c r="D19" s="784"/>
      <c r="E19" s="784"/>
      <c r="F19" s="785" t="e">
        <f t="shared" si="0"/>
        <v>#DIV/0!</v>
      </c>
    </row>
    <row r="20" spans="1:6" ht="17.25" customHeight="1">
      <c r="A20" s="746" t="s">
        <v>863</v>
      </c>
      <c r="B20" s="797" t="s">
        <v>1269</v>
      </c>
      <c r="C20" s="784"/>
      <c r="D20" s="784"/>
      <c r="E20" s="784"/>
      <c r="F20" s="785" t="e">
        <f t="shared" si="0"/>
        <v>#DIV/0!</v>
      </c>
    </row>
    <row r="21" spans="1:6" ht="17.25" customHeight="1">
      <c r="A21" s="746" t="s">
        <v>865</v>
      </c>
      <c r="B21" s="797" t="s">
        <v>1270</v>
      </c>
      <c r="C21" s="784"/>
      <c r="D21" s="784"/>
      <c r="E21" s="784"/>
      <c r="F21" s="785" t="e">
        <f t="shared" si="0"/>
        <v>#DIV/0!</v>
      </c>
    </row>
    <row r="22" spans="1:6" ht="17.25" customHeight="1">
      <c r="A22" s="746" t="s">
        <v>867</v>
      </c>
      <c r="B22" s="797" t="s">
        <v>1271</v>
      </c>
      <c r="C22" s="784"/>
      <c r="D22" s="784"/>
      <c r="E22" s="784"/>
      <c r="F22" s="785" t="e">
        <f t="shared" si="0"/>
        <v>#DIV/0!</v>
      </c>
    </row>
    <row r="23" spans="1:6" ht="17.25" customHeight="1">
      <c r="A23" s="746" t="s">
        <v>926</v>
      </c>
      <c r="B23" s="797" t="s">
        <v>873</v>
      </c>
      <c r="C23" s="784"/>
      <c r="D23" s="784"/>
      <c r="E23" s="784"/>
      <c r="F23" s="785" t="e">
        <f t="shared" si="0"/>
        <v>#DIV/0!</v>
      </c>
    </row>
    <row r="24" spans="1:6" ht="18" customHeight="1">
      <c r="A24" s="801" t="s">
        <v>209</v>
      </c>
      <c r="B24" s="757" t="s">
        <v>874</v>
      </c>
      <c r="C24" s="1038"/>
      <c r="D24" s="1038"/>
      <c r="E24" s="1038"/>
      <c r="F24" s="773" t="e">
        <f t="shared" si="0"/>
        <v>#DIV/0!</v>
      </c>
    </row>
    <row r="25" spans="1:6" ht="18" customHeight="1">
      <c r="A25" s="916" t="s">
        <v>211</v>
      </c>
      <c r="B25" s="912" t="s">
        <v>875</v>
      </c>
      <c r="C25" s="1038"/>
      <c r="D25" s="1038"/>
      <c r="E25" s="1038"/>
      <c r="F25" s="773" t="e">
        <f t="shared" si="0"/>
        <v>#DIV/0!</v>
      </c>
    </row>
    <row r="26" spans="1:6" ht="18" customHeight="1">
      <c r="A26" s="738" t="s">
        <v>213</v>
      </c>
      <c r="B26" s="912" t="s">
        <v>876</v>
      </c>
      <c r="C26" s="1038"/>
      <c r="D26" s="1038"/>
      <c r="E26" s="1038"/>
      <c r="F26" s="773" t="e">
        <f t="shared" si="0"/>
        <v>#DIV/0!</v>
      </c>
    </row>
    <row r="27" spans="1:6" ht="15.75" customHeight="1">
      <c r="A27" s="738" t="s">
        <v>293</v>
      </c>
      <c r="B27" s="912" t="s">
        <v>877</v>
      </c>
      <c r="C27" s="1038"/>
      <c r="D27" s="1038"/>
      <c r="E27" s="1038"/>
      <c r="F27" s="773" t="e">
        <f t="shared" si="0"/>
        <v>#DIV/0!</v>
      </c>
    </row>
    <row r="28" spans="1:6" ht="15.75" customHeight="1">
      <c r="A28" s="738" t="s">
        <v>305</v>
      </c>
      <c r="B28" s="757" t="s">
        <v>878</v>
      </c>
      <c r="C28" s="773">
        <f>C29+C36+C30</f>
        <v>0</v>
      </c>
      <c r="D28" s="773">
        <f>D29+D36+D30</f>
        <v>0</v>
      </c>
      <c r="E28" s="773">
        <f>E29+E36+E30</f>
        <v>0</v>
      </c>
      <c r="F28" s="773" t="e">
        <f t="shared" si="0"/>
        <v>#DIV/0!</v>
      </c>
    </row>
    <row r="29" spans="1:6" s="151" customFormat="1" ht="15.75" customHeight="1">
      <c r="A29" s="762" t="s">
        <v>83</v>
      </c>
      <c r="B29" s="389" t="s">
        <v>879</v>
      </c>
      <c r="C29" s="786"/>
      <c r="D29" s="786"/>
      <c r="E29" s="786"/>
      <c r="F29" s="787" t="e">
        <f t="shared" si="0"/>
        <v>#DIV/0!</v>
      </c>
    </row>
    <row r="30" spans="1:6" ht="15.75" customHeight="1">
      <c r="A30" s="762" t="s">
        <v>98</v>
      </c>
      <c r="B30" s="1039" t="s">
        <v>1272</v>
      </c>
      <c r="C30" s="1040">
        <f>C32+C33+C34+C35+C31</f>
        <v>0</v>
      </c>
      <c r="D30" s="1040">
        <f>D32+D33+D34+D35+D31</f>
        <v>0</v>
      </c>
      <c r="E30" s="1040">
        <f>E32+E33+E34+E35+E31</f>
        <v>0</v>
      </c>
      <c r="F30" s="787" t="e">
        <f t="shared" si="0"/>
        <v>#DIV/0!</v>
      </c>
    </row>
    <row r="31" spans="1:6" ht="15.75" customHeight="1">
      <c r="A31" s="766" t="s">
        <v>881</v>
      </c>
      <c r="B31" s="915" t="s">
        <v>1273</v>
      </c>
      <c r="C31" s="1041"/>
      <c r="D31" s="1041"/>
      <c r="E31" s="1041"/>
      <c r="F31" s="785" t="e">
        <f t="shared" si="0"/>
        <v>#DIV/0!</v>
      </c>
    </row>
    <row r="32" spans="1:6" ht="17.25" customHeight="1">
      <c r="A32" s="766" t="s">
        <v>882</v>
      </c>
      <c r="B32" s="827" t="s">
        <v>864</v>
      </c>
      <c r="C32" s="784"/>
      <c r="D32" s="784"/>
      <c r="E32" s="784"/>
      <c r="F32" s="785" t="e">
        <f t="shared" si="0"/>
        <v>#DIV/0!</v>
      </c>
    </row>
    <row r="33" spans="1:6" ht="17.25" customHeight="1">
      <c r="A33" s="766" t="s">
        <v>883</v>
      </c>
      <c r="B33" s="827" t="s">
        <v>866</v>
      </c>
      <c r="C33" s="784"/>
      <c r="D33" s="784"/>
      <c r="E33" s="784"/>
      <c r="F33" s="785" t="e">
        <f t="shared" si="0"/>
        <v>#DIV/0!</v>
      </c>
    </row>
    <row r="34" spans="1:6" ht="17.25" customHeight="1">
      <c r="A34" s="766" t="s">
        <v>884</v>
      </c>
      <c r="B34" s="827" t="s">
        <v>868</v>
      </c>
      <c r="C34" s="784"/>
      <c r="D34" s="784"/>
      <c r="E34" s="784"/>
      <c r="F34" s="785" t="e">
        <f t="shared" si="0"/>
        <v>#DIV/0!</v>
      </c>
    </row>
    <row r="35" spans="1:6" ht="17.25" customHeight="1">
      <c r="A35" s="766" t="s">
        <v>1274</v>
      </c>
      <c r="B35" s="767" t="s">
        <v>1275</v>
      </c>
      <c r="C35" s="784"/>
      <c r="D35" s="784"/>
      <c r="E35" s="784"/>
      <c r="F35" s="785" t="e">
        <f t="shared" si="0"/>
        <v>#DIV/0!</v>
      </c>
    </row>
    <row r="36" spans="1:6" s="151" customFormat="1" ht="15.75" customHeight="1">
      <c r="A36" s="762" t="s">
        <v>164</v>
      </c>
      <c r="B36" s="945" t="s">
        <v>873</v>
      </c>
      <c r="C36" s="786"/>
      <c r="D36" s="786"/>
      <c r="E36" s="786"/>
      <c r="F36" s="787" t="e">
        <f t="shared" si="0"/>
        <v>#DIV/0!</v>
      </c>
    </row>
    <row r="37" spans="1:6" ht="15">
      <c r="A37" s="738" t="s">
        <v>886</v>
      </c>
      <c r="B37" s="757" t="s">
        <v>887</v>
      </c>
      <c r="C37" s="906">
        <f>C38+C40+C39</f>
        <v>0</v>
      </c>
      <c r="D37" s="906">
        <f>D38+D40+D39</f>
        <v>0</v>
      </c>
      <c r="E37" s="906">
        <f>E38+E40+E39</f>
        <v>0</v>
      </c>
      <c r="F37" s="906" t="e">
        <f t="shared" si="0"/>
        <v>#DIV/0!</v>
      </c>
    </row>
    <row r="38" spans="1:6" ht="15" customHeight="1">
      <c r="A38" s="799" t="s">
        <v>83</v>
      </c>
      <c r="B38" s="797" t="s">
        <v>1276</v>
      </c>
      <c r="C38" s="784"/>
      <c r="D38" s="784"/>
      <c r="E38" s="784"/>
      <c r="F38" s="785" t="e">
        <f t="shared" si="0"/>
        <v>#DIV/0!</v>
      </c>
    </row>
    <row r="39" spans="1:6" ht="15" customHeight="1">
      <c r="A39" s="799" t="s">
        <v>98</v>
      </c>
      <c r="B39" s="797" t="s">
        <v>1277</v>
      </c>
      <c r="C39" s="784"/>
      <c r="D39" s="784"/>
      <c r="E39" s="784"/>
      <c r="F39" s="785" t="e">
        <f t="shared" si="0"/>
        <v>#DIV/0!</v>
      </c>
    </row>
    <row r="40" spans="1:6" ht="15" customHeight="1">
      <c r="A40" s="799" t="s">
        <v>164</v>
      </c>
      <c r="B40" s="797" t="s">
        <v>1278</v>
      </c>
      <c r="C40" s="784"/>
      <c r="D40" s="784"/>
      <c r="E40" s="784"/>
      <c r="F40" s="785" t="e">
        <f t="shared" si="0"/>
        <v>#DIV/0!</v>
      </c>
    </row>
    <row r="41" spans="1:6" s="743" customFormat="1" ht="8.25" customHeight="1">
      <c r="A41" s="1482"/>
      <c r="B41" s="1483"/>
      <c r="C41" s="1483"/>
      <c r="D41" s="1483"/>
      <c r="E41" s="1483"/>
      <c r="F41" s="1484"/>
    </row>
    <row r="42" spans="1:6" s="743" customFormat="1" ht="15">
      <c r="A42" s="801"/>
      <c r="B42" s="757" t="s">
        <v>891</v>
      </c>
      <c r="C42" s="773">
        <f>C48+C90+C93+C97+C101+C89</f>
        <v>0</v>
      </c>
      <c r="D42" s="773">
        <f>D48+D90+D93+D97+D101+D89</f>
        <v>0</v>
      </c>
      <c r="E42" s="773">
        <f>E48+E90+E93+E97+E101+E89</f>
        <v>0</v>
      </c>
      <c r="F42" s="773" t="e">
        <f>E42/D42%</f>
        <v>#DIV/0!</v>
      </c>
    </row>
    <row r="43" spans="1:6" s="743" customFormat="1" ht="17.25" customHeight="1">
      <c r="A43" s="738" t="s">
        <v>892</v>
      </c>
      <c r="B43" s="1485" t="s">
        <v>893</v>
      </c>
      <c r="C43" s="1485"/>
      <c r="D43" s="1485"/>
      <c r="E43" s="1485"/>
      <c r="F43" s="1485"/>
    </row>
    <row r="44" spans="1:6" s="743" customFormat="1" ht="18" customHeight="1">
      <c r="A44" s="801" t="s">
        <v>894</v>
      </c>
      <c r="B44" s="757" t="s">
        <v>1146</v>
      </c>
      <c r="C44" s="773">
        <f>C45+C46+C47</f>
        <v>0</v>
      </c>
      <c r="D44" s="773">
        <f>D45+D46+D47</f>
        <v>0</v>
      </c>
      <c r="E44" s="773">
        <f>E45+E46+E47</f>
        <v>0</v>
      </c>
      <c r="F44" s="773" t="e">
        <f t="shared" ref="F44:F101" si="1">E44/D44%</f>
        <v>#DIV/0!</v>
      </c>
    </row>
    <row r="45" spans="1:6" ht="15.75" customHeight="1">
      <c r="A45" s="799" t="s">
        <v>83</v>
      </c>
      <c r="B45" s="797" t="s">
        <v>1147</v>
      </c>
      <c r="C45" s="784"/>
      <c r="D45" s="784"/>
      <c r="E45" s="784"/>
      <c r="F45" s="785" t="e">
        <f t="shared" si="1"/>
        <v>#DIV/0!</v>
      </c>
    </row>
    <row r="46" spans="1:6" ht="15.75" customHeight="1">
      <c r="A46" s="799" t="s">
        <v>98</v>
      </c>
      <c r="B46" s="796" t="s">
        <v>1148</v>
      </c>
      <c r="C46" s="784"/>
      <c r="D46" s="784"/>
      <c r="E46" s="784"/>
      <c r="F46" s="785" t="e">
        <f t="shared" si="1"/>
        <v>#DIV/0!</v>
      </c>
    </row>
    <row r="47" spans="1:6" ht="15.75" customHeight="1">
      <c r="A47" s="799" t="s">
        <v>164</v>
      </c>
      <c r="B47" s="796" t="s">
        <v>1149</v>
      </c>
      <c r="C47" s="784"/>
      <c r="D47" s="784"/>
      <c r="E47" s="784"/>
      <c r="F47" s="785" t="e">
        <f t="shared" si="1"/>
        <v>#DIV/0!</v>
      </c>
    </row>
    <row r="48" spans="1:6" s="743" customFormat="1" ht="15.75" customHeight="1">
      <c r="A48" s="916" t="s">
        <v>899</v>
      </c>
      <c r="B48" s="757" t="s">
        <v>900</v>
      </c>
      <c r="C48" s="773">
        <f>C49+C54+C59+C60+C66+C70+C74+C77+C80+C85</f>
        <v>0</v>
      </c>
      <c r="D48" s="773">
        <f>D49+D54+D59+D60+D66+D70+D74+D77+D80+D85</f>
        <v>0</v>
      </c>
      <c r="E48" s="773">
        <f>E49+E54+E59+E60+E66+E70+E74+E77+E80+E85</f>
        <v>0</v>
      </c>
      <c r="F48" s="773" t="e">
        <f t="shared" si="1"/>
        <v>#DIV/0!</v>
      </c>
    </row>
    <row r="49" spans="1:6" ht="15.75" customHeight="1">
      <c r="A49" s="385" t="s">
        <v>83</v>
      </c>
      <c r="B49" s="755" t="s">
        <v>1150</v>
      </c>
      <c r="C49" s="787">
        <f>C51+C50+C52+C53</f>
        <v>0</v>
      </c>
      <c r="D49" s="787">
        <f>D51+D50+D52+D53</f>
        <v>0</v>
      </c>
      <c r="E49" s="787">
        <f>E51+E50+E52+E53</f>
        <v>0</v>
      </c>
      <c r="F49" s="787" t="e">
        <f t="shared" si="1"/>
        <v>#DIV/0!</v>
      </c>
    </row>
    <row r="50" spans="1:6" ht="15.75" customHeight="1">
      <c r="A50" s="746" t="s">
        <v>837</v>
      </c>
      <c r="B50" s="797" t="s">
        <v>1279</v>
      </c>
      <c r="C50" s="784"/>
      <c r="D50" s="784"/>
      <c r="E50" s="784"/>
      <c r="F50" s="785" t="e">
        <f t="shared" si="1"/>
        <v>#DIV/0!</v>
      </c>
    </row>
    <row r="51" spans="1:6" ht="15.75" customHeight="1">
      <c r="A51" s="746" t="s">
        <v>845</v>
      </c>
      <c r="B51" s="797" t="s">
        <v>1280</v>
      </c>
      <c r="C51" s="784"/>
      <c r="D51" s="784"/>
      <c r="E51" s="784"/>
      <c r="F51" s="785" t="e">
        <f t="shared" si="1"/>
        <v>#DIV/0!</v>
      </c>
    </row>
    <row r="52" spans="1:6" ht="15.75" customHeight="1">
      <c r="A52" s="746" t="s">
        <v>847</v>
      </c>
      <c r="B52" s="797" t="s">
        <v>1281</v>
      </c>
      <c r="C52" s="784"/>
      <c r="D52" s="784"/>
      <c r="E52" s="784"/>
      <c r="F52" s="785" t="e">
        <f t="shared" si="1"/>
        <v>#DIV/0!</v>
      </c>
    </row>
    <row r="53" spans="1:6" ht="15.75" customHeight="1">
      <c r="A53" s="746" t="s">
        <v>849</v>
      </c>
      <c r="B53" s="797" t="s">
        <v>976</v>
      </c>
      <c r="C53" s="784"/>
      <c r="D53" s="784"/>
      <c r="E53" s="784"/>
      <c r="F53" s="785" t="e">
        <f t="shared" si="1"/>
        <v>#DIV/0!</v>
      </c>
    </row>
    <row r="54" spans="1:6" s="178" customFormat="1" ht="15.75" customHeight="1">
      <c r="A54" s="177" t="s">
        <v>98</v>
      </c>
      <c r="B54" s="1042" t="s">
        <v>907</v>
      </c>
      <c r="C54" s="1043">
        <f>C55+C56+C57+C58</f>
        <v>0</v>
      </c>
      <c r="D54" s="1043">
        <f>D55+D56+D57+D58</f>
        <v>0</v>
      </c>
      <c r="E54" s="1043">
        <f>E55+E56+E57+E58</f>
        <v>0</v>
      </c>
      <c r="F54" s="1043" t="e">
        <f t="shared" si="1"/>
        <v>#DIV/0!</v>
      </c>
    </row>
    <row r="55" spans="1:6" ht="15.75" customHeight="1">
      <c r="A55" s="746" t="s">
        <v>881</v>
      </c>
      <c r="B55" s="797" t="s">
        <v>1282</v>
      </c>
      <c r="C55" s="784"/>
      <c r="D55" s="784"/>
      <c r="E55" s="784"/>
      <c r="F55" s="785" t="e">
        <f t="shared" si="1"/>
        <v>#DIV/0!</v>
      </c>
    </row>
    <row r="56" spans="1:6" ht="15.75" customHeight="1">
      <c r="A56" s="746" t="s">
        <v>882</v>
      </c>
      <c r="B56" s="797" t="s">
        <v>1283</v>
      </c>
      <c r="C56" s="784"/>
      <c r="D56" s="784"/>
      <c r="E56" s="784"/>
      <c r="F56" s="785" t="e">
        <f t="shared" si="1"/>
        <v>#DIV/0!</v>
      </c>
    </row>
    <row r="57" spans="1:6" ht="15.75" customHeight="1">
      <c r="A57" s="746" t="s">
        <v>883</v>
      </c>
      <c r="B57" s="797" t="s">
        <v>1284</v>
      </c>
      <c r="C57" s="784"/>
      <c r="D57" s="784"/>
      <c r="E57" s="784"/>
      <c r="F57" s="785" t="e">
        <f t="shared" si="1"/>
        <v>#DIV/0!</v>
      </c>
    </row>
    <row r="58" spans="1:6" ht="15.75" customHeight="1">
      <c r="A58" s="746" t="s">
        <v>884</v>
      </c>
      <c r="B58" s="797" t="s">
        <v>1285</v>
      </c>
      <c r="C58" s="784"/>
      <c r="D58" s="784"/>
      <c r="E58" s="784"/>
      <c r="F58" s="785" t="e">
        <f t="shared" si="1"/>
        <v>#DIV/0!</v>
      </c>
    </row>
    <row r="59" spans="1:6" s="178" customFormat="1" ht="15.75" customHeight="1">
      <c r="A59" s="177" t="s">
        <v>164</v>
      </c>
      <c r="B59" s="1042" t="s">
        <v>927</v>
      </c>
      <c r="C59" s="1044"/>
      <c r="D59" s="1044"/>
      <c r="E59" s="1044"/>
      <c r="F59" s="1043" t="e">
        <f t="shared" si="1"/>
        <v>#DIV/0!</v>
      </c>
    </row>
    <row r="60" spans="1:6" ht="15.75" customHeight="1">
      <c r="A60" s="385" t="s">
        <v>172</v>
      </c>
      <c r="B60" s="755" t="s">
        <v>1157</v>
      </c>
      <c r="C60" s="787">
        <f>C64+C65+C61+C62+C63</f>
        <v>0</v>
      </c>
      <c r="D60" s="787">
        <f>D64+D65+D61+D62+D63</f>
        <v>0</v>
      </c>
      <c r="E60" s="787">
        <f>E64+E65+E61+E62+E63</f>
        <v>0</v>
      </c>
      <c r="F60" s="787" t="e">
        <f t="shared" si="1"/>
        <v>#DIV/0!</v>
      </c>
    </row>
    <row r="61" spans="1:6" ht="15.75" customHeight="1">
      <c r="A61" s="746" t="s">
        <v>1286</v>
      </c>
      <c r="B61" s="797" t="s">
        <v>931</v>
      </c>
      <c r="C61" s="784"/>
      <c r="D61" s="784"/>
      <c r="E61" s="784"/>
      <c r="F61" s="785" t="e">
        <f t="shared" si="1"/>
        <v>#DIV/0!</v>
      </c>
    </row>
    <row r="62" spans="1:6" ht="15.75" customHeight="1">
      <c r="A62" s="746" t="s">
        <v>1287</v>
      </c>
      <c r="B62" s="797" t="s">
        <v>1158</v>
      </c>
      <c r="C62" s="784"/>
      <c r="D62" s="784"/>
      <c r="E62" s="784"/>
      <c r="F62" s="785" t="e">
        <f t="shared" si="1"/>
        <v>#DIV/0!</v>
      </c>
    </row>
    <row r="63" spans="1:6" ht="15.75" customHeight="1">
      <c r="A63" s="746" t="s">
        <v>1288</v>
      </c>
      <c r="B63" s="797" t="s">
        <v>1289</v>
      </c>
      <c r="C63" s="784"/>
      <c r="D63" s="784"/>
      <c r="E63" s="784"/>
      <c r="F63" s="785" t="e">
        <f t="shared" si="1"/>
        <v>#DIV/0!</v>
      </c>
    </row>
    <row r="64" spans="1:6" ht="15.75" customHeight="1">
      <c r="A64" s="746" t="s">
        <v>1290</v>
      </c>
      <c r="B64" s="915" t="s">
        <v>1291</v>
      </c>
      <c r="C64" s="784"/>
      <c r="D64" s="784"/>
      <c r="E64" s="784"/>
      <c r="F64" s="785" t="e">
        <f t="shared" si="1"/>
        <v>#DIV/0!</v>
      </c>
    </row>
    <row r="65" spans="1:6" ht="15.75" customHeight="1">
      <c r="A65" s="746" t="s">
        <v>1292</v>
      </c>
      <c r="B65" s="915" t="s">
        <v>945</v>
      </c>
      <c r="C65" s="784"/>
      <c r="D65" s="784"/>
      <c r="E65" s="784"/>
      <c r="F65" s="785" t="e">
        <f t="shared" si="1"/>
        <v>#DIV/0!</v>
      </c>
    </row>
    <row r="66" spans="1:6" s="169" customFormat="1" ht="27.75" customHeight="1">
      <c r="A66" s="183" t="s">
        <v>7</v>
      </c>
      <c r="B66" s="1045" t="s">
        <v>946</v>
      </c>
      <c r="C66" s="752">
        <f>SUM(C67:C69)</f>
        <v>0</v>
      </c>
      <c r="D66" s="752">
        <f>SUM(D67:D69)</f>
        <v>0</v>
      </c>
      <c r="E66" s="752">
        <f>SUM(E67:E69)</f>
        <v>0</v>
      </c>
      <c r="F66" s="752" t="e">
        <f>E66/D66*100</f>
        <v>#DIV/0!</v>
      </c>
    </row>
    <row r="67" spans="1:6" s="178" customFormat="1" ht="15.75" customHeight="1">
      <c r="A67" s="732" t="s">
        <v>930</v>
      </c>
      <c r="B67" s="798" t="s">
        <v>287</v>
      </c>
      <c r="C67" s="1046"/>
      <c r="D67" s="1046"/>
      <c r="E67" s="1046"/>
      <c r="F67" s="1047" t="e">
        <f>E67/D67*100</f>
        <v>#DIV/0!</v>
      </c>
    </row>
    <row r="68" spans="1:6" s="178" customFormat="1" ht="15.75" customHeight="1">
      <c r="A68" s="732" t="s">
        <v>932</v>
      </c>
      <c r="B68" s="798" t="s">
        <v>1293</v>
      </c>
      <c r="C68" s="1046"/>
      <c r="D68" s="1046"/>
      <c r="E68" s="1046"/>
      <c r="F68" s="1047" t="e">
        <f>E68/D68*100</f>
        <v>#DIV/0!</v>
      </c>
    </row>
    <row r="69" spans="1:6" s="178" customFormat="1" ht="15.75" customHeight="1">
      <c r="A69" s="732" t="s">
        <v>934</v>
      </c>
      <c r="B69" s="798" t="s">
        <v>274</v>
      </c>
      <c r="C69" s="1046"/>
      <c r="D69" s="1046"/>
      <c r="E69" s="1046"/>
      <c r="F69" s="1047" t="e">
        <f>E69/D69*100</f>
        <v>#DIV/0!</v>
      </c>
    </row>
    <row r="70" spans="1:6" s="178" customFormat="1" ht="15.75" customHeight="1">
      <c r="A70" s="177" t="s">
        <v>206</v>
      </c>
      <c r="B70" s="1042" t="s">
        <v>951</v>
      </c>
      <c r="C70" s="1043">
        <f>C71+C72+C73</f>
        <v>0</v>
      </c>
      <c r="D70" s="1043">
        <f>D71+D72+D73</f>
        <v>0</v>
      </c>
      <c r="E70" s="1043">
        <f>E71+E72+E73</f>
        <v>0</v>
      </c>
      <c r="F70" s="1043" t="e">
        <f t="shared" si="1"/>
        <v>#DIV/0!</v>
      </c>
    </row>
    <row r="71" spans="1:6" ht="15.75" customHeight="1">
      <c r="A71" s="746" t="s">
        <v>947</v>
      </c>
      <c r="B71" s="797" t="s">
        <v>954</v>
      </c>
      <c r="C71" s="784"/>
      <c r="D71" s="784"/>
      <c r="E71" s="784"/>
      <c r="F71" s="785" t="e">
        <f t="shared" si="1"/>
        <v>#DIV/0!</v>
      </c>
    </row>
    <row r="72" spans="1:6" ht="15.75" customHeight="1">
      <c r="A72" s="746" t="s">
        <v>948</v>
      </c>
      <c r="B72" s="797" t="s">
        <v>956</v>
      </c>
      <c r="C72" s="784"/>
      <c r="D72" s="784"/>
      <c r="E72" s="784"/>
      <c r="F72" s="785" t="e">
        <f t="shared" si="1"/>
        <v>#DIV/0!</v>
      </c>
    </row>
    <row r="73" spans="1:6" ht="15.75" customHeight="1">
      <c r="A73" s="746" t="s">
        <v>950</v>
      </c>
      <c r="B73" s="797" t="s">
        <v>958</v>
      </c>
      <c r="C73" s="784"/>
      <c r="D73" s="784"/>
      <c r="E73" s="784"/>
      <c r="F73" s="785" t="e">
        <f t="shared" si="1"/>
        <v>#DIV/0!</v>
      </c>
    </row>
    <row r="74" spans="1:6" s="209" customFormat="1" ht="15.75" customHeight="1">
      <c r="A74" s="177" t="s">
        <v>208</v>
      </c>
      <c r="B74" s="1048" t="s">
        <v>959</v>
      </c>
      <c r="C74" s="1049">
        <f>SUM(C75:C76)</f>
        <v>0</v>
      </c>
      <c r="D74" s="1049">
        <f>SUM(D75:D76)</f>
        <v>0</v>
      </c>
      <c r="E74" s="1049">
        <f>SUM(E75:E76)</f>
        <v>0</v>
      </c>
      <c r="F74" s="1049" t="e">
        <f>E74/D74*100</f>
        <v>#DIV/0!</v>
      </c>
    </row>
    <row r="75" spans="1:6" s="178" customFormat="1" ht="15.75" customHeight="1">
      <c r="A75" s="732" t="s">
        <v>953</v>
      </c>
      <c r="B75" s="798" t="s">
        <v>961</v>
      </c>
      <c r="C75" s="1046"/>
      <c r="D75" s="1046"/>
      <c r="E75" s="1046"/>
      <c r="F75" s="1047" t="e">
        <f>E75/D75*100</f>
        <v>#DIV/0!</v>
      </c>
    </row>
    <row r="76" spans="1:6" s="178" customFormat="1" ht="15.75" customHeight="1">
      <c r="A76" s="732" t="s">
        <v>955</v>
      </c>
      <c r="B76" s="798" t="s">
        <v>963</v>
      </c>
      <c r="C76" s="1046"/>
      <c r="D76" s="1046"/>
      <c r="E76" s="1046"/>
      <c r="F76" s="1047" t="e">
        <f>E76/D76*100</f>
        <v>#DIV/0!</v>
      </c>
    </row>
    <row r="77" spans="1:6" ht="15.75" customHeight="1">
      <c r="A77" s="800" t="s">
        <v>239</v>
      </c>
      <c r="B77" s="755" t="s">
        <v>964</v>
      </c>
      <c r="C77" s="787">
        <f>C78+C79</f>
        <v>0</v>
      </c>
      <c r="D77" s="787">
        <f>D78+D79</f>
        <v>0</v>
      </c>
      <c r="E77" s="787">
        <f>E78+E79</f>
        <v>0</v>
      </c>
      <c r="F77" s="787" t="e">
        <f t="shared" si="1"/>
        <v>#DIV/0!</v>
      </c>
    </row>
    <row r="78" spans="1:6" ht="15.75" customHeight="1">
      <c r="A78" s="746" t="s">
        <v>960</v>
      </c>
      <c r="B78" s="797" t="s">
        <v>967</v>
      </c>
      <c r="C78" s="784"/>
      <c r="D78" s="784"/>
      <c r="E78" s="784"/>
      <c r="F78" s="785" t="e">
        <f t="shared" si="1"/>
        <v>#DIV/0!</v>
      </c>
    </row>
    <row r="79" spans="1:6" s="398" customFormat="1" ht="15.75" customHeight="1">
      <c r="A79" s="746" t="s">
        <v>962</v>
      </c>
      <c r="B79" s="797" t="s">
        <v>905</v>
      </c>
      <c r="C79" s="784"/>
      <c r="D79" s="784"/>
      <c r="E79" s="784"/>
      <c r="F79" s="785" t="e">
        <f t="shared" si="1"/>
        <v>#DIV/0!</v>
      </c>
    </row>
    <row r="80" spans="1:6" s="398" customFormat="1" ht="15.75" customHeight="1">
      <c r="A80" s="800" t="s">
        <v>240</v>
      </c>
      <c r="B80" s="389" t="s">
        <v>969</v>
      </c>
      <c r="C80" s="782">
        <f>C81+C82+C84+C83</f>
        <v>0</v>
      </c>
      <c r="D80" s="782">
        <f>D81+D82+D84+D83</f>
        <v>0</v>
      </c>
      <c r="E80" s="782">
        <f>E81+E82+E84+E83</f>
        <v>0</v>
      </c>
      <c r="F80" s="764" t="e">
        <f t="shared" si="1"/>
        <v>#DIV/0!</v>
      </c>
    </row>
    <row r="81" spans="1:6" s="398" customFormat="1" ht="15.75" customHeight="1">
      <c r="A81" s="746" t="s">
        <v>966</v>
      </c>
      <c r="B81" s="797" t="s">
        <v>1163</v>
      </c>
      <c r="C81" s="784"/>
      <c r="D81" s="784"/>
      <c r="E81" s="784"/>
      <c r="F81" s="785" t="e">
        <f t="shared" si="1"/>
        <v>#DIV/0!</v>
      </c>
    </row>
    <row r="82" spans="1:6" s="398" customFormat="1" ht="15.75" customHeight="1">
      <c r="A82" s="746" t="s">
        <v>968</v>
      </c>
      <c r="B82" s="797" t="s">
        <v>1276</v>
      </c>
      <c r="C82" s="784"/>
      <c r="D82" s="784"/>
      <c r="E82" s="784"/>
      <c r="F82" s="785" t="e">
        <f t="shared" si="1"/>
        <v>#DIV/0!</v>
      </c>
    </row>
    <row r="83" spans="1:6" s="398" customFormat="1" ht="15.75" customHeight="1">
      <c r="A83" s="746" t="s">
        <v>1294</v>
      </c>
      <c r="B83" s="915" t="s">
        <v>1295</v>
      </c>
      <c r="C83" s="784"/>
      <c r="D83" s="784"/>
      <c r="E83" s="784"/>
      <c r="F83" s="785" t="e">
        <f t="shared" si="1"/>
        <v>#DIV/0!</v>
      </c>
    </row>
    <row r="84" spans="1:6" s="398" customFormat="1" ht="15.75" customHeight="1">
      <c r="A84" s="746" t="s">
        <v>1296</v>
      </c>
      <c r="B84" s="797" t="s">
        <v>1297</v>
      </c>
      <c r="C84" s="784"/>
      <c r="D84" s="784"/>
      <c r="E84" s="784"/>
      <c r="F84" s="785" t="e">
        <f t="shared" si="1"/>
        <v>#DIV/0!</v>
      </c>
    </row>
    <row r="85" spans="1:6" s="398" customFormat="1" ht="15.75" customHeight="1">
      <c r="A85" s="800" t="s">
        <v>241</v>
      </c>
      <c r="B85" s="755" t="s">
        <v>976</v>
      </c>
      <c r="C85" s="787">
        <f>C86+C87+C88</f>
        <v>0</v>
      </c>
      <c r="D85" s="787">
        <f>D86+D87+D88</f>
        <v>0</v>
      </c>
      <c r="E85" s="787">
        <f>E86+E87+E88</f>
        <v>0</v>
      </c>
      <c r="F85" s="787" t="e">
        <f t="shared" si="1"/>
        <v>#DIV/0!</v>
      </c>
    </row>
    <row r="86" spans="1:6" s="398" customFormat="1" ht="15" customHeight="1">
      <c r="A86" s="746" t="s">
        <v>970</v>
      </c>
      <c r="B86" s="767" t="s">
        <v>980</v>
      </c>
      <c r="C86" s="784"/>
      <c r="D86" s="784"/>
      <c r="E86" s="784"/>
      <c r="F86" s="785" t="e">
        <f t="shared" si="1"/>
        <v>#DIV/0!</v>
      </c>
    </row>
    <row r="87" spans="1:6" s="398" customFormat="1" ht="15" customHeight="1">
      <c r="A87" s="746" t="s">
        <v>972</v>
      </c>
      <c r="B87" s="797" t="s">
        <v>978</v>
      </c>
      <c r="C87" s="784"/>
      <c r="D87" s="784"/>
      <c r="E87" s="784"/>
      <c r="F87" s="785" t="e">
        <f t="shared" si="1"/>
        <v>#DIV/0!</v>
      </c>
    </row>
    <row r="88" spans="1:6" s="398" customFormat="1" ht="15" customHeight="1">
      <c r="A88" s="746" t="s">
        <v>973</v>
      </c>
      <c r="B88" s="797" t="s">
        <v>905</v>
      </c>
      <c r="C88" s="784"/>
      <c r="D88" s="784"/>
      <c r="E88" s="784"/>
      <c r="F88" s="785" t="e">
        <f t="shared" si="1"/>
        <v>#DIV/0!</v>
      </c>
    </row>
    <row r="89" spans="1:6" s="398" customFormat="1" ht="16.5" customHeight="1">
      <c r="A89" s="738" t="s">
        <v>982</v>
      </c>
      <c r="B89" s="677" t="s">
        <v>983</v>
      </c>
      <c r="C89" s="1038"/>
      <c r="D89" s="1038"/>
      <c r="E89" s="1038"/>
      <c r="F89" s="773" t="e">
        <f t="shared" si="1"/>
        <v>#DIV/0!</v>
      </c>
    </row>
    <row r="90" spans="1:6" s="398" customFormat="1" ht="16.5" customHeight="1">
      <c r="A90" s="916" t="s">
        <v>984</v>
      </c>
      <c r="B90" s="757" t="s">
        <v>985</v>
      </c>
      <c r="C90" s="773">
        <f>C91+C92</f>
        <v>0</v>
      </c>
      <c r="D90" s="773">
        <f>D91+D92</f>
        <v>0</v>
      </c>
      <c r="E90" s="773">
        <f>E91+E92</f>
        <v>0</v>
      </c>
      <c r="F90" s="773" t="e">
        <f t="shared" si="1"/>
        <v>#DIV/0!</v>
      </c>
    </row>
    <row r="91" spans="1:6" s="398" customFormat="1" ht="16.5" customHeight="1">
      <c r="A91" s="799" t="s">
        <v>83</v>
      </c>
      <c r="B91" s="797" t="s">
        <v>986</v>
      </c>
      <c r="C91" s="784"/>
      <c r="D91" s="784"/>
      <c r="E91" s="784"/>
      <c r="F91" s="785" t="e">
        <f t="shared" si="1"/>
        <v>#DIV/0!</v>
      </c>
    </row>
    <row r="92" spans="1:6" s="398" customFormat="1" ht="16.5" customHeight="1">
      <c r="A92" s="799" t="s">
        <v>98</v>
      </c>
      <c r="B92" s="797" t="s">
        <v>905</v>
      </c>
      <c r="C92" s="784"/>
      <c r="D92" s="784"/>
      <c r="E92" s="784"/>
      <c r="F92" s="785" t="e">
        <f t="shared" si="1"/>
        <v>#DIV/0!</v>
      </c>
    </row>
    <row r="93" spans="1:6" s="398" customFormat="1" ht="16.5" customHeight="1">
      <c r="A93" s="916" t="s">
        <v>987</v>
      </c>
      <c r="B93" s="757" t="s">
        <v>988</v>
      </c>
      <c r="C93" s="773">
        <f>C94+C96+C95</f>
        <v>0</v>
      </c>
      <c r="D93" s="773">
        <f>D94+D96+D95</f>
        <v>0</v>
      </c>
      <c r="E93" s="773">
        <f>E94+E96+E95</f>
        <v>0</v>
      </c>
      <c r="F93" s="773" t="e">
        <f t="shared" si="1"/>
        <v>#DIV/0!</v>
      </c>
    </row>
    <row r="94" spans="1:6" s="398" customFormat="1" ht="16.5" customHeight="1">
      <c r="A94" s="799" t="s">
        <v>83</v>
      </c>
      <c r="B94" s="767" t="s">
        <v>989</v>
      </c>
      <c r="C94" s="784"/>
      <c r="D94" s="784"/>
      <c r="E94" s="784"/>
      <c r="F94" s="785" t="e">
        <f t="shared" si="1"/>
        <v>#DIV/0!</v>
      </c>
    </row>
    <row r="95" spans="1:6" s="398" customFormat="1" ht="16.5" customHeight="1">
      <c r="A95" s="799" t="s">
        <v>98</v>
      </c>
      <c r="B95" s="805" t="s">
        <v>990</v>
      </c>
      <c r="C95" s="784"/>
      <c r="D95" s="784"/>
      <c r="E95" s="784"/>
      <c r="F95" s="785" t="e">
        <f t="shared" si="1"/>
        <v>#DIV/0!</v>
      </c>
    </row>
    <row r="96" spans="1:6" s="398" customFormat="1" ht="16.5" customHeight="1">
      <c r="A96" s="799" t="s">
        <v>164</v>
      </c>
      <c r="B96" s="805" t="s">
        <v>976</v>
      </c>
      <c r="C96" s="784"/>
      <c r="D96" s="784"/>
      <c r="E96" s="784"/>
      <c r="F96" s="785" t="e">
        <f t="shared" si="1"/>
        <v>#DIV/0!</v>
      </c>
    </row>
    <row r="97" spans="1:6" s="398" customFormat="1" ht="16.5" customHeight="1">
      <c r="A97" s="916" t="s">
        <v>991</v>
      </c>
      <c r="B97" s="757" t="s">
        <v>1298</v>
      </c>
      <c r="C97" s="1038">
        <f>C98+C99+C100</f>
        <v>0</v>
      </c>
      <c r="D97" s="1038">
        <f>D98+D99+D100</f>
        <v>0</v>
      </c>
      <c r="E97" s="1038">
        <f>E98+E99+E100</f>
        <v>0</v>
      </c>
      <c r="F97" s="773" t="e">
        <f t="shared" si="1"/>
        <v>#DIV/0!</v>
      </c>
    </row>
    <row r="98" spans="1:6" s="398" customFormat="1" ht="16.5" customHeight="1">
      <c r="A98" s="799" t="s">
        <v>83</v>
      </c>
      <c r="B98" s="767" t="s">
        <v>1299</v>
      </c>
      <c r="C98" s="784"/>
      <c r="D98" s="784"/>
      <c r="E98" s="784"/>
      <c r="F98" s="785" t="e">
        <f>E98/D98%</f>
        <v>#DIV/0!</v>
      </c>
    </row>
    <row r="99" spans="1:6" s="398" customFormat="1" ht="16.5" customHeight="1">
      <c r="A99" s="799" t="s">
        <v>98</v>
      </c>
      <c r="B99" s="805" t="s">
        <v>1300</v>
      </c>
      <c r="C99" s="784"/>
      <c r="D99" s="784"/>
      <c r="E99" s="784"/>
      <c r="F99" s="785" t="e">
        <f>E99/D99%</f>
        <v>#DIV/0!</v>
      </c>
    </row>
    <row r="100" spans="1:6" s="398" customFormat="1" ht="16.5" customHeight="1">
      <c r="A100" s="799" t="s">
        <v>164</v>
      </c>
      <c r="B100" s="805" t="s">
        <v>976</v>
      </c>
      <c r="C100" s="784"/>
      <c r="D100" s="784"/>
      <c r="E100" s="784"/>
      <c r="F100" s="785" t="e">
        <f>E100/D100%</f>
        <v>#DIV/0!</v>
      </c>
    </row>
    <row r="101" spans="1:6" s="398" customFormat="1" ht="17.25" customHeight="1">
      <c r="A101" s="916" t="s">
        <v>993</v>
      </c>
      <c r="B101" s="677" t="s">
        <v>992</v>
      </c>
      <c r="C101" s="1038"/>
      <c r="D101" s="1038"/>
      <c r="E101" s="1038"/>
      <c r="F101" s="773" t="e">
        <f t="shared" si="1"/>
        <v>#DIV/0!</v>
      </c>
    </row>
    <row r="102" spans="1:6" s="398" customFormat="1" ht="9.75" customHeight="1">
      <c r="A102" s="1482"/>
      <c r="B102" s="1483"/>
      <c r="C102" s="1483"/>
      <c r="D102" s="1483"/>
      <c r="E102" s="1483"/>
      <c r="F102" s="1484"/>
    </row>
    <row r="103" spans="1:6" s="398" customFormat="1" ht="17.25" customHeight="1">
      <c r="A103" s="801" t="s">
        <v>995</v>
      </c>
      <c r="B103" s="677" t="s">
        <v>994</v>
      </c>
      <c r="C103" s="773">
        <f>C14-C42</f>
        <v>0</v>
      </c>
      <c r="D103" s="773">
        <f>D14-D42</f>
        <v>0</v>
      </c>
      <c r="E103" s="773">
        <f>E14-E42</f>
        <v>0</v>
      </c>
      <c r="F103" s="773" t="e">
        <f>E103/D103%</f>
        <v>#DIV/0!</v>
      </c>
    </row>
    <row r="104" spans="1:6" s="398" customFormat="1" ht="17.25" customHeight="1">
      <c r="A104" s="801" t="s">
        <v>997</v>
      </c>
      <c r="B104" s="757" t="s">
        <v>996</v>
      </c>
      <c r="C104" s="910"/>
      <c r="D104" s="910"/>
      <c r="E104" s="910"/>
      <c r="F104" s="773" t="e">
        <f>E104/D104%</f>
        <v>#DIV/0!</v>
      </c>
    </row>
    <row r="105" spans="1:6" s="398" customFormat="1" ht="18" customHeight="1">
      <c r="A105" s="801" t="s">
        <v>1003</v>
      </c>
      <c r="B105" s="677" t="s">
        <v>1171</v>
      </c>
      <c r="C105" s="773">
        <f>C103-C104</f>
        <v>0</v>
      </c>
      <c r="D105" s="773">
        <f>D103-D104</f>
        <v>0</v>
      </c>
      <c r="E105" s="773">
        <f>E103-E104</f>
        <v>0</v>
      </c>
      <c r="F105" s="773" t="e">
        <f>E105/D105%</f>
        <v>#DIV/0!</v>
      </c>
    </row>
    <row r="106" spans="1:6" s="398" customFormat="1" ht="9.75" customHeight="1">
      <c r="A106" s="1050"/>
      <c r="B106" s="743"/>
      <c r="C106" s="1051"/>
      <c r="D106" s="743"/>
      <c r="E106" s="743"/>
      <c r="F106" s="1052"/>
    </row>
    <row r="107" spans="1:6" s="398" customFormat="1" ht="18" customHeight="1">
      <c r="A107" s="738" t="s">
        <v>1010</v>
      </c>
      <c r="B107" s="757" t="s">
        <v>1004</v>
      </c>
      <c r="C107" s="1053">
        <f>C108+C109+C110+C111</f>
        <v>0</v>
      </c>
      <c r="D107" s="1053">
        <f>D108+D109+D110+D111</f>
        <v>0</v>
      </c>
      <c r="E107" s="1053">
        <f>E108+E109+E110+E111</f>
        <v>0</v>
      </c>
      <c r="F107" s="1054" t="e">
        <f>E107/D107%</f>
        <v>#DIV/0!</v>
      </c>
    </row>
    <row r="108" spans="1:6" ht="15.75" customHeight="1">
      <c r="A108" s="746" t="s">
        <v>83</v>
      </c>
      <c r="B108" s="767" t="s">
        <v>1005</v>
      </c>
      <c r="C108" s="825"/>
      <c r="D108" s="825"/>
      <c r="E108" s="825"/>
      <c r="F108" s="780" t="e">
        <f>E108/D108%</f>
        <v>#DIV/0!</v>
      </c>
    </row>
    <row r="109" spans="1:6" ht="15.75" customHeight="1">
      <c r="A109" s="746" t="s">
        <v>98</v>
      </c>
      <c r="B109" s="767" t="s">
        <v>1006</v>
      </c>
      <c r="C109" s="825"/>
      <c r="D109" s="825"/>
      <c r="E109" s="825"/>
      <c r="F109" s="780" t="e">
        <f>E109/D109%</f>
        <v>#DIV/0!</v>
      </c>
    </row>
    <row r="110" spans="1:6" ht="15.75" customHeight="1">
      <c r="A110" s="746" t="s">
        <v>164</v>
      </c>
      <c r="B110" s="767" t="s">
        <v>1007</v>
      </c>
      <c r="C110" s="825"/>
      <c r="D110" s="825"/>
      <c r="E110" s="825"/>
      <c r="F110" s="780" t="e">
        <f>E110/D110%</f>
        <v>#DIV/0!</v>
      </c>
    </row>
    <row r="111" spans="1:6" ht="15.75" customHeight="1">
      <c r="A111" s="746" t="s">
        <v>172</v>
      </c>
      <c r="B111" s="767" t="s">
        <v>1008</v>
      </c>
      <c r="C111" s="825"/>
      <c r="D111" s="825"/>
      <c r="E111" s="825"/>
      <c r="F111" s="780" t="e">
        <f>E111/D111%</f>
        <v>#DIV/0!</v>
      </c>
    </row>
    <row r="112" spans="1:6" ht="9.75" customHeight="1">
      <c r="A112" s="1486"/>
      <c r="B112" s="1487"/>
      <c r="C112" s="1487"/>
      <c r="D112" s="1487"/>
      <c r="E112" s="1487"/>
      <c r="F112" s="1488"/>
    </row>
    <row r="113" spans="1:6" s="398" customFormat="1" ht="18.75" customHeight="1">
      <c r="A113" s="738" t="s">
        <v>1173</v>
      </c>
      <c r="B113" s="757" t="s">
        <v>1172</v>
      </c>
      <c r="C113" s="1054">
        <f>C114+C115+C116+C118+C117</f>
        <v>0</v>
      </c>
      <c r="D113" s="1054">
        <f>D114+D115+D116+D118+D117</f>
        <v>0</v>
      </c>
      <c r="E113" s="1054">
        <f>E114+E115+E116+E118+E117</f>
        <v>0</v>
      </c>
      <c r="F113" s="1054" t="e">
        <f t="shared" ref="F113:F118" si="2">E113/D113%</f>
        <v>#DIV/0!</v>
      </c>
    </row>
    <row r="114" spans="1:6" ht="17.25" customHeight="1">
      <c r="A114" s="746" t="s">
        <v>83</v>
      </c>
      <c r="B114" s="767" t="s">
        <v>1005</v>
      </c>
      <c r="C114" s="754"/>
      <c r="D114" s="754"/>
      <c r="E114" s="754"/>
      <c r="F114" s="780" t="e">
        <f t="shared" si="2"/>
        <v>#DIV/0!</v>
      </c>
    </row>
    <row r="115" spans="1:6" ht="17.25" customHeight="1">
      <c r="A115" s="746" t="s">
        <v>98</v>
      </c>
      <c r="B115" s="767" t="s">
        <v>1006</v>
      </c>
      <c r="C115" s="754"/>
      <c r="D115" s="754"/>
      <c r="E115" s="754"/>
      <c r="F115" s="780" t="e">
        <f t="shared" si="2"/>
        <v>#DIV/0!</v>
      </c>
    </row>
    <row r="116" spans="1:6" ht="17.25" customHeight="1">
      <c r="A116" s="746" t="s">
        <v>164</v>
      </c>
      <c r="B116" s="767" t="s">
        <v>1007</v>
      </c>
      <c r="C116" s="754"/>
      <c r="D116" s="754"/>
      <c r="E116" s="754"/>
      <c r="F116" s="780" t="e">
        <f t="shared" si="2"/>
        <v>#DIV/0!</v>
      </c>
    </row>
    <row r="117" spans="1:6" ht="17.25" customHeight="1">
      <c r="A117" s="746" t="s">
        <v>172</v>
      </c>
      <c r="B117" s="767" t="s">
        <v>1008</v>
      </c>
      <c r="C117" s="754"/>
      <c r="D117" s="754"/>
      <c r="E117" s="754"/>
      <c r="F117" s="780" t="e">
        <f t="shared" si="2"/>
        <v>#DIV/0!</v>
      </c>
    </row>
    <row r="118" spans="1:6" ht="17.25" customHeight="1">
      <c r="A118" s="746" t="s">
        <v>7</v>
      </c>
      <c r="B118" s="767" t="s">
        <v>1012</v>
      </c>
      <c r="C118" s="754"/>
      <c r="D118" s="754"/>
      <c r="E118" s="754"/>
      <c r="F118" s="780" t="e">
        <f t="shared" si="2"/>
        <v>#DIV/0!</v>
      </c>
    </row>
    <row r="119" spans="1:6" ht="10.5" customHeight="1">
      <c r="B119" s="378"/>
      <c r="C119" s="846"/>
      <c r="D119" s="846"/>
      <c r="E119" s="846"/>
      <c r="F119" s="846"/>
    </row>
    <row r="120" spans="1:6" ht="15.75" customHeight="1">
      <c r="A120" s="931"/>
      <c r="B120" s="932" t="s">
        <v>1058</v>
      </c>
      <c r="C120" s="398"/>
      <c r="D120" s="398"/>
      <c r="E120" s="931"/>
      <c r="F120" s="398"/>
    </row>
    <row r="121" spans="1:6" ht="12" customHeight="1">
      <c r="A121" s="931"/>
      <c r="B121" s="743"/>
      <c r="C121" s="398"/>
      <c r="D121" s="398"/>
      <c r="E121" s="398"/>
      <c r="F121" s="398"/>
    </row>
    <row r="122" spans="1:6" ht="15.75" customHeight="1">
      <c r="A122" s="1105" t="s">
        <v>229</v>
      </c>
      <c r="B122" s="1105" t="s">
        <v>189</v>
      </c>
      <c r="C122" s="1376" t="s">
        <v>1059</v>
      </c>
      <c r="D122" s="1376" t="s">
        <v>1060</v>
      </c>
      <c r="E122" s="1376" t="s">
        <v>1061</v>
      </c>
      <c r="F122" s="1106" t="s">
        <v>1062</v>
      </c>
    </row>
    <row r="123" spans="1:6" ht="27" customHeight="1">
      <c r="A123" s="1105"/>
      <c r="B123" s="1105"/>
      <c r="C123" s="1376"/>
      <c r="D123" s="1376"/>
      <c r="E123" s="1376"/>
      <c r="F123" s="1106"/>
    </row>
    <row r="124" spans="1:6" ht="12.75" customHeight="1">
      <c r="A124" s="866" t="s">
        <v>83</v>
      </c>
      <c r="B124" s="866" t="s">
        <v>98</v>
      </c>
      <c r="C124" s="866" t="s">
        <v>164</v>
      </c>
      <c r="D124" s="866" t="s">
        <v>172</v>
      </c>
      <c r="E124" s="866" t="s">
        <v>7</v>
      </c>
      <c r="F124" s="866" t="s">
        <v>206</v>
      </c>
    </row>
    <row r="125" spans="1:6" ht="15.75" customHeight="1">
      <c r="A125" s="385" t="s">
        <v>190</v>
      </c>
      <c r="B125" s="389" t="s">
        <v>1175</v>
      </c>
      <c r="C125" s="1055">
        <f>C126+C127+C129+C128</f>
        <v>0</v>
      </c>
      <c r="D125" s="1055">
        <f>D126+D127+D129+D128</f>
        <v>0</v>
      </c>
      <c r="E125" s="1055">
        <f>E126+E127+E129+E128</f>
        <v>0</v>
      </c>
      <c r="F125" s="1055">
        <f>F126+F127+F129+F128</f>
        <v>0</v>
      </c>
    </row>
    <row r="126" spans="1:6" ht="16.5" customHeight="1">
      <c r="A126" s="746" t="s">
        <v>83</v>
      </c>
      <c r="B126" s="767" t="s">
        <v>1064</v>
      </c>
      <c r="C126" s="936"/>
      <c r="D126" s="936"/>
      <c r="E126" s="936"/>
      <c r="F126" s="834">
        <f>E126-D126</f>
        <v>0</v>
      </c>
    </row>
    <row r="127" spans="1:6" ht="16.5" customHeight="1">
      <c r="A127" s="746" t="s">
        <v>98</v>
      </c>
      <c r="B127" s="767" t="s">
        <v>1176</v>
      </c>
      <c r="C127" s="936"/>
      <c r="D127" s="936"/>
      <c r="E127" s="936"/>
      <c r="F127" s="834">
        <f>E127-D127</f>
        <v>0</v>
      </c>
    </row>
    <row r="128" spans="1:6" ht="16.5" customHeight="1">
      <c r="A128" s="746" t="s">
        <v>164</v>
      </c>
      <c r="B128" s="767" t="s">
        <v>1301</v>
      </c>
      <c r="C128" s="936"/>
      <c r="D128" s="936"/>
      <c r="E128" s="936"/>
      <c r="F128" s="834">
        <f>E128-D128</f>
        <v>0</v>
      </c>
    </row>
    <row r="129" spans="1:6" ht="16.5" customHeight="1">
      <c r="A129" s="746" t="s">
        <v>172</v>
      </c>
      <c r="B129" s="767" t="s">
        <v>1302</v>
      </c>
      <c r="C129" s="936"/>
      <c r="D129" s="936"/>
      <c r="E129" s="936"/>
      <c r="F129" s="834">
        <f>E129-D129</f>
        <v>0</v>
      </c>
    </row>
    <row r="130" spans="1:6" ht="9" customHeight="1">
      <c r="C130" s="227"/>
      <c r="D130" s="227"/>
      <c r="E130" s="227"/>
      <c r="F130" s="227"/>
    </row>
    <row r="131" spans="1:6" ht="15">
      <c r="B131" s="1414" t="s">
        <v>1073</v>
      </c>
      <c r="C131" s="1414"/>
      <c r="D131" s="1414"/>
      <c r="E131" s="1414"/>
      <c r="F131" s="1414"/>
    </row>
    <row r="132" spans="1:6" ht="15" customHeight="1">
      <c r="C132" s="817"/>
      <c r="D132" s="817"/>
      <c r="E132" s="817"/>
      <c r="F132" s="817"/>
    </row>
    <row r="133" spans="1:6" ht="12.75" customHeight="1">
      <c r="A133" s="1105" t="s">
        <v>229</v>
      </c>
      <c r="B133" s="1105" t="s">
        <v>189</v>
      </c>
      <c r="C133" s="1376" t="s">
        <v>1059</v>
      </c>
      <c r="D133" s="1376" t="s">
        <v>1060</v>
      </c>
      <c r="E133" s="1376" t="s">
        <v>1061</v>
      </c>
      <c r="F133" s="1106" t="s">
        <v>1062</v>
      </c>
    </row>
    <row r="134" spans="1:6" ht="30.75" customHeight="1">
      <c r="A134" s="1105"/>
      <c r="B134" s="1105"/>
      <c r="C134" s="1376"/>
      <c r="D134" s="1376"/>
      <c r="E134" s="1376"/>
      <c r="F134" s="1106"/>
    </row>
    <row r="135" spans="1:6">
      <c r="A135" s="82" t="s">
        <v>83</v>
      </c>
      <c r="B135" s="82" t="s">
        <v>98</v>
      </c>
      <c r="C135" s="82" t="s">
        <v>164</v>
      </c>
      <c r="D135" s="82" t="s">
        <v>172</v>
      </c>
      <c r="E135" s="82" t="s">
        <v>7</v>
      </c>
      <c r="F135" s="82" t="s">
        <v>206</v>
      </c>
    </row>
    <row r="136" spans="1:6" s="398" customFormat="1" ht="32.25" customHeight="1">
      <c r="A136" s="808" t="s">
        <v>190</v>
      </c>
      <c r="B136" s="849" t="s">
        <v>1074</v>
      </c>
      <c r="C136" s="764">
        <f>SUM(C138:C142)</f>
        <v>0</v>
      </c>
      <c r="D136" s="764">
        <f>SUM(D138:D142)</f>
        <v>0</v>
      </c>
      <c r="E136" s="764">
        <f>SUM(E138:E142)</f>
        <v>0</v>
      </c>
      <c r="F136" s="940">
        <f t="shared" ref="F136:F145" si="3">E136-D136</f>
        <v>0</v>
      </c>
    </row>
    <row r="137" spans="1:6" ht="16.5" customHeight="1">
      <c r="A137" s="877"/>
      <c r="B137" s="941" t="s">
        <v>1088</v>
      </c>
      <c r="C137" s="942"/>
      <c r="D137" s="942"/>
      <c r="E137" s="942"/>
      <c r="F137" s="943">
        <f t="shared" si="3"/>
        <v>0</v>
      </c>
    </row>
    <row r="138" spans="1:6" ht="16.5" customHeight="1">
      <c r="A138" s="877" t="s">
        <v>83</v>
      </c>
      <c r="B138" s="805" t="s">
        <v>1179</v>
      </c>
      <c r="C138" s="944"/>
      <c r="D138" s="944"/>
      <c r="E138" s="944"/>
      <c r="F138" s="887">
        <f t="shared" si="3"/>
        <v>0</v>
      </c>
    </row>
    <row r="139" spans="1:6" ht="16.5" customHeight="1">
      <c r="A139" s="877" t="s">
        <v>98</v>
      </c>
      <c r="B139" s="805" t="s">
        <v>1180</v>
      </c>
      <c r="C139" s="944"/>
      <c r="D139" s="944"/>
      <c r="E139" s="944"/>
      <c r="F139" s="887">
        <f t="shared" si="3"/>
        <v>0</v>
      </c>
    </row>
    <row r="140" spans="1:6" ht="16.5" customHeight="1">
      <c r="A140" s="877" t="s">
        <v>164</v>
      </c>
      <c r="B140" s="767" t="s">
        <v>1080</v>
      </c>
      <c r="C140" s="944"/>
      <c r="D140" s="944"/>
      <c r="E140" s="944"/>
      <c r="F140" s="887">
        <f t="shared" si="3"/>
        <v>0</v>
      </c>
    </row>
    <row r="141" spans="1:6" ht="16.5" customHeight="1">
      <c r="A141" s="877" t="s">
        <v>172</v>
      </c>
      <c r="B141" s="767" t="s">
        <v>1081</v>
      </c>
      <c r="C141" s="944"/>
      <c r="D141" s="944"/>
      <c r="E141" s="944"/>
      <c r="F141" s="887">
        <f t="shared" si="3"/>
        <v>0</v>
      </c>
    </row>
    <row r="142" spans="1:6" ht="16.5" customHeight="1">
      <c r="A142" s="877" t="s">
        <v>7</v>
      </c>
      <c r="B142" s="805" t="s">
        <v>905</v>
      </c>
      <c r="C142" s="944"/>
      <c r="D142" s="944"/>
      <c r="E142" s="944"/>
      <c r="F142" s="887">
        <f t="shared" si="3"/>
        <v>0</v>
      </c>
    </row>
    <row r="143" spans="1:6" ht="14.25" customHeight="1">
      <c r="A143" s="808" t="s">
        <v>1082</v>
      </c>
      <c r="B143" s="945" t="s">
        <v>1083</v>
      </c>
      <c r="C143" s="772"/>
      <c r="D143" s="772"/>
      <c r="E143" s="772"/>
      <c r="F143" s="940">
        <f t="shared" si="3"/>
        <v>0</v>
      </c>
    </row>
    <row r="144" spans="1:6" ht="14.25" customHeight="1">
      <c r="A144" s="877"/>
      <c r="B144" s="946" t="s">
        <v>1181</v>
      </c>
      <c r="C144" s="942"/>
      <c r="D144" s="942"/>
      <c r="E144" s="942"/>
      <c r="F144" s="943">
        <f t="shared" si="3"/>
        <v>0</v>
      </c>
    </row>
    <row r="145" spans="1:6" ht="14.25" customHeight="1">
      <c r="A145" s="947" t="s">
        <v>1085</v>
      </c>
      <c r="B145" s="948" t="s">
        <v>1086</v>
      </c>
      <c r="C145" s="752">
        <f>C136-C143</f>
        <v>0</v>
      </c>
      <c r="D145" s="752">
        <f>D136-D143</f>
        <v>0</v>
      </c>
      <c r="E145" s="752">
        <f>E136-E143</f>
        <v>0</v>
      </c>
      <c r="F145" s="850">
        <f t="shared" si="3"/>
        <v>0</v>
      </c>
    </row>
    <row r="146" spans="1:6" ht="9" customHeight="1">
      <c r="A146" s="1431"/>
      <c r="B146" s="1429"/>
      <c r="C146" s="1429"/>
      <c r="D146" s="1429"/>
      <c r="E146" s="1429"/>
      <c r="F146" s="1432"/>
    </row>
    <row r="147" spans="1:6" s="398" customFormat="1" ht="16.5" customHeight="1">
      <c r="A147" s="808" t="s">
        <v>209</v>
      </c>
      <c r="B147" s="864" t="s">
        <v>1182</v>
      </c>
      <c r="C147" s="764">
        <f>C149+C155</f>
        <v>0</v>
      </c>
      <c r="D147" s="764">
        <f>D149+D155</f>
        <v>0</v>
      </c>
      <c r="E147" s="764">
        <f>E149+E155</f>
        <v>0</v>
      </c>
      <c r="F147" s="940">
        <f t="shared" ref="F147:F157" si="4">E147-D147</f>
        <v>0</v>
      </c>
    </row>
    <row r="148" spans="1:6" ht="16.5" customHeight="1">
      <c r="A148" s="877"/>
      <c r="B148" s="951" t="s">
        <v>1075</v>
      </c>
      <c r="C148" s="1056"/>
      <c r="D148" s="1056"/>
      <c r="E148" s="1056"/>
      <c r="F148" s="1057">
        <f t="shared" si="4"/>
        <v>0</v>
      </c>
    </row>
    <row r="149" spans="1:6" s="151" customFormat="1" ht="16.5" customHeight="1">
      <c r="A149" s="876" t="s">
        <v>1089</v>
      </c>
      <c r="B149" s="871" t="s">
        <v>1090</v>
      </c>
      <c r="C149" s="764">
        <f>SUM(C150:C154)</f>
        <v>0</v>
      </c>
      <c r="D149" s="764">
        <f>SUM(D150:D154)</f>
        <v>0</v>
      </c>
      <c r="E149" s="764">
        <f>SUM(E150:E154)</f>
        <v>0</v>
      </c>
      <c r="F149" s="940">
        <f t="shared" si="4"/>
        <v>0</v>
      </c>
    </row>
    <row r="150" spans="1:6" ht="16.5" customHeight="1">
      <c r="A150" s="877" t="s">
        <v>83</v>
      </c>
      <c r="B150" s="767" t="s">
        <v>1091</v>
      </c>
      <c r="C150" s="944"/>
      <c r="D150" s="944"/>
      <c r="E150" s="944"/>
      <c r="F150" s="1058">
        <f t="shared" si="4"/>
        <v>0</v>
      </c>
    </row>
    <row r="151" spans="1:6" ht="16.5" customHeight="1">
      <c r="A151" s="877" t="s">
        <v>98</v>
      </c>
      <c r="B151" s="767" t="s">
        <v>1092</v>
      </c>
      <c r="C151" s="944"/>
      <c r="D151" s="944"/>
      <c r="E151" s="944"/>
      <c r="F151" s="1058">
        <f t="shared" si="4"/>
        <v>0</v>
      </c>
    </row>
    <row r="152" spans="1:6" ht="16.5" customHeight="1">
      <c r="A152" s="877" t="s">
        <v>164</v>
      </c>
      <c r="B152" s="767" t="s">
        <v>1095</v>
      </c>
      <c r="C152" s="944"/>
      <c r="D152" s="944"/>
      <c r="E152" s="944"/>
      <c r="F152" s="1058">
        <f t="shared" si="4"/>
        <v>0</v>
      </c>
    </row>
    <row r="153" spans="1:6" ht="16.5" customHeight="1">
      <c r="A153" s="877" t="s">
        <v>172</v>
      </c>
      <c r="B153" s="767" t="s">
        <v>1096</v>
      </c>
      <c r="C153" s="944"/>
      <c r="D153" s="944"/>
      <c r="E153" s="944"/>
      <c r="F153" s="1058">
        <f t="shared" si="4"/>
        <v>0</v>
      </c>
    </row>
    <row r="154" spans="1:6" ht="16.5" customHeight="1">
      <c r="A154" s="877" t="s">
        <v>7</v>
      </c>
      <c r="B154" s="767" t="s">
        <v>905</v>
      </c>
      <c r="C154" s="944"/>
      <c r="D154" s="944"/>
      <c r="E154" s="944"/>
      <c r="F154" s="1058">
        <f t="shared" si="4"/>
        <v>0</v>
      </c>
    </row>
    <row r="155" spans="1:6" ht="16.5" customHeight="1">
      <c r="A155" s="876" t="s">
        <v>1097</v>
      </c>
      <c r="B155" s="389" t="s">
        <v>1098</v>
      </c>
      <c r="C155" s="764">
        <f>C156+C157</f>
        <v>0</v>
      </c>
      <c r="D155" s="764">
        <f>D156+D157</f>
        <v>0</v>
      </c>
      <c r="E155" s="764">
        <f>E156+E157</f>
        <v>0</v>
      </c>
      <c r="F155" s="940">
        <f t="shared" si="4"/>
        <v>0</v>
      </c>
    </row>
    <row r="156" spans="1:6" ht="18" customHeight="1">
      <c r="A156" s="877" t="s">
        <v>83</v>
      </c>
      <c r="B156" s="767" t="s">
        <v>1099</v>
      </c>
      <c r="C156" s="803"/>
      <c r="D156" s="803"/>
      <c r="E156" s="803"/>
      <c r="F156" s="1058">
        <f t="shared" si="4"/>
        <v>0</v>
      </c>
    </row>
    <row r="157" spans="1:6" ht="18" customHeight="1">
      <c r="A157" s="877" t="s">
        <v>98</v>
      </c>
      <c r="B157" s="955" t="s">
        <v>905</v>
      </c>
      <c r="C157" s="803"/>
      <c r="D157" s="803"/>
      <c r="E157" s="803"/>
      <c r="F157" s="1058">
        <f t="shared" si="4"/>
        <v>0</v>
      </c>
    </row>
    <row r="158" spans="1:6" ht="6" customHeight="1">
      <c r="A158" s="1431"/>
      <c r="B158" s="1429"/>
      <c r="C158" s="1429"/>
      <c r="D158" s="1429"/>
      <c r="E158" s="1429"/>
      <c r="F158" s="1432"/>
    </row>
    <row r="159" spans="1:6" ht="15.75" customHeight="1">
      <c r="A159" s="878" t="s">
        <v>211</v>
      </c>
      <c r="B159" s="879" t="s">
        <v>1101</v>
      </c>
      <c r="C159" s="772"/>
      <c r="D159" s="772"/>
      <c r="E159" s="772"/>
      <c r="F159" s="940">
        <f>E159-D159</f>
        <v>0</v>
      </c>
    </row>
    <row r="160" spans="1:6" ht="15.75" customHeight="1">
      <c r="A160" s="863" t="s">
        <v>213</v>
      </c>
      <c r="B160" s="677" t="s">
        <v>1102</v>
      </c>
      <c r="C160" s="783"/>
      <c r="D160" s="783"/>
      <c r="E160" s="783"/>
      <c r="F160" s="880">
        <f>E160-D160</f>
        <v>0</v>
      </c>
    </row>
    <row r="161" spans="1:8" ht="3.75" customHeight="1">
      <c r="A161" s="958"/>
      <c r="B161" s="839"/>
      <c r="C161" s="959"/>
      <c r="D161" s="959"/>
      <c r="E161" s="959"/>
      <c r="F161" s="960"/>
    </row>
    <row r="162" spans="1:8" ht="18" customHeight="1">
      <c r="A162" s="863" t="s">
        <v>293</v>
      </c>
      <c r="B162" s="677" t="s">
        <v>1103</v>
      </c>
      <c r="C162" s="909"/>
      <c r="D162" s="909"/>
      <c r="E162" s="909"/>
      <c r="F162" s="961">
        <f>E162-D162</f>
        <v>0</v>
      </c>
    </row>
    <row r="163" spans="1:8" ht="14.25" customHeight="1">
      <c r="B163" s="1059" t="s">
        <v>1183</v>
      </c>
    </row>
    <row r="164" spans="1:8" ht="28.5" customHeight="1">
      <c r="A164" s="1418" t="s">
        <v>1113</v>
      </c>
      <c r="B164" s="1419"/>
      <c r="C164" s="1419"/>
      <c r="D164" s="1419"/>
      <c r="E164" s="1419"/>
      <c r="F164" s="1419"/>
      <c r="G164" s="178"/>
      <c r="H164" s="178"/>
    </row>
    <row r="165" spans="1:8" ht="25.5" customHeight="1">
      <c r="A165" s="890"/>
      <c r="B165" s="1065" t="s">
        <v>1114</v>
      </c>
      <c r="C165" s="1439" t="s">
        <v>181</v>
      </c>
      <c r="D165" s="1440"/>
      <c r="E165" s="1440"/>
      <c r="F165" s="891"/>
      <c r="G165" s="88"/>
      <c r="H165" s="1060"/>
    </row>
    <row r="166" spans="1:8" ht="171" customHeight="1">
      <c r="A166" s="892"/>
      <c r="B166" s="893"/>
      <c r="C166" s="1409"/>
      <c r="D166" s="1441"/>
      <c r="E166" s="1442"/>
      <c r="F166" s="894"/>
      <c r="G166" s="963"/>
      <c r="H166" s="1061"/>
    </row>
    <row r="167" spans="1:8" ht="18" customHeight="1">
      <c r="A167" s="895"/>
      <c r="B167" s="896" t="s">
        <v>624</v>
      </c>
      <c r="C167" s="1425" t="s">
        <v>624</v>
      </c>
      <c r="D167" s="1435"/>
      <c r="E167" s="1435"/>
      <c r="F167" s="897"/>
      <c r="G167" s="88"/>
      <c r="H167" s="1060"/>
    </row>
    <row r="168" spans="1:8" ht="15" customHeight="1">
      <c r="A168" s="898"/>
      <c r="B168" s="899"/>
      <c r="C168" s="900"/>
      <c r="D168" s="899"/>
      <c r="E168" s="899"/>
      <c r="F168" s="901"/>
      <c r="G168" s="1062"/>
      <c r="H168" s="1061"/>
    </row>
    <row r="169" spans="1:8" ht="25.5" customHeight="1">
      <c r="A169" s="902"/>
      <c r="B169" s="903" t="s">
        <v>1115</v>
      </c>
      <c r="C169" s="1422"/>
      <c r="D169" s="1435"/>
      <c r="E169" s="1435"/>
      <c r="F169" s="904"/>
      <c r="G169" s="1063"/>
      <c r="H169" s="1060"/>
    </row>
    <row r="170" spans="1:8" ht="171" customHeight="1">
      <c r="A170" s="892"/>
      <c r="B170" s="893"/>
      <c r="C170" s="1423"/>
      <c r="D170" s="1434"/>
      <c r="E170" s="1434"/>
      <c r="F170" s="905"/>
      <c r="G170" s="1064"/>
      <c r="H170" s="1061"/>
    </row>
    <row r="171" spans="1:8" ht="18" customHeight="1">
      <c r="A171" s="895"/>
      <c r="B171" s="896" t="s">
        <v>624</v>
      </c>
      <c r="C171" s="1425"/>
      <c r="D171" s="1435"/>
      <c r="E171" s="1435"/>
      <c r="F171" s="904"/>
      <c r="G171" s="1063"/>
      <c r="H171" s="1060"/>
    </row>
    <row r="172" spans="1:8" ht="30.75" customHeight="1">
      <c r="A172" s="1426" t="s">
        <v>1116</v>
      </c>
      <c r="B172" s="1427"/>
      <c r="C172" s="1427"/>
      <c r="D172" s="1427"/>
      <c r="E172" s="1427"/>
      <c r="F172" s="1428"/>
      <c r="G172" s="963"/>
    </row>
  </sheetData>
  <mergeCells count="40">
    <mergeCell ref="C169:E169"/>
    <mergeCell ref="C170:E170"/>
    <mergeCell ref="C171:E171"/>
    <mergeCell ref="A172:F172"/>
    <mergeCell ref="A146:F146"/>
    <mergeCell ref="A158:F158"/>
    <mergeCell ref="A164:F164"/>
    <mergeCell ref="C165:E165"/>
    <mergeCell ref="C166:E166"/>
    <mergeCell ref="C167:E167"/>
    <mergeCell ref="F122:F123"/>
    <mergeCell ref="B131:F131"/>
    <mergeCell ref="A133:A134"/>
    <mergeCell ref="B133:B134"/>
    <mergeCell ref="C133:C134"/>
    <mergeCell ref="D133:D134"/>
    <mergeCell ref="E133:E134"/>
    <mergeCell ref="F133:F134"/>
    <mergeCell ref="A122:A123"/>
    <mergeCell ref="B122:B123"/>
    <mergeCell ref="C122:C123"/>
    <mergeCell ref="D122:D123"/>
    <mergeCell ref="E122:E123"/>
    <mergeCell ref="A13:F13"/>
    <mergeCell ref="A41:F41"/>
    <mergeCell ref="B43:F43"/>
    <mergeCell ref="A102:F102"/>
    <mergeCell ref="A112:F112"/>
    <mergeCell ref="F10:F11"/>
    <mergeCell ref="D1:F2"/>
    <mergeCell ref="A3:F3"/>
    <mergeCell ref="A4:F4"/>
    <mergeCell ref="A5:F5"/>
    <mergeCell ref="A6:F6"/>
    <mergeCell ref="A8:F8"/>
    <mergeCell ref="A10:A11"/>
    <mergeCell ref="B10:B11"/>
    <mergeCell ref="C10:C11"/>
    <mergeCell ref="D10:D11"/>
    <mergeCell ref="E10:E11"/>
  </mergeCells>
  <printOptions horizontalCentered="1"/>
  <pageMargins left="0.39370078740157483" right="0.39370078740157483" top="0.55118110236220474" bottom="0.55118110236220474" header="0.31496062992125984" footer="0.31496062992125984"/>
  <pageSetup paperSize="9" scale="68" orientation="portrait" verticalDpi="4294967295" r:id="rId1"/>
  <rowBreaks count="2" manualBreakCount="2">
    <brk id="69" max="6" man="1"/>
    <brk id="129" max="6"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CC"/>
    <pageSetUpPr fitToPage="1"/>
  </sheetPr>
  <dimension ref="A1:N109"/>
  <sheetViews>
    <sheetView zoomScale="90" zoomScaleNormal="90" workbookViewId="0">
      <selection activeCell="J6" sqref="J6"/>
    </sheetView>
  </sheetViews>
  <sheetFormatPr defaultRowHeight="15"/>
  <cols>
    <col min="1" max="1" width="45.5703125" customWidth="1"/>
    <col min="2" max="2" width="17.42578125" customWidth="1"/>
    <col min="3" max="3" width="20" customWidth="1"/>
    <col min="4" max="4" width="8.42578125" customWidth="1"/>
    <col min="5" max="5" width="45.140625" customWidth="1"/>
    <col min="6" max="6" width="23.5703125" customWidth="1"/>
    <col min="7" max="7" width="23.7109375" customWidth="1"/>
    <col min="8" max="8" width="15.140625" customWidth="1"/>
    <col min="9" max="9" width="16.140625" customWidth="1"/>
    <col min="10" max="10" width="13.85546875" customWidth="1"/>
    <col min="11" max="11" width="13.42578125" customWidth="1"/>
  </cols>
  <sheetData>
    <row r="1" spans="1:14" ht="31.5" customHeight="1">
      <c r="A1" s="1490" t="s">
        <v>73</v>
      </c>
      <c r="B1" s="1490"/>
      <c r="C1" s="1490"/>
      <c r="D1" s="1490"/>
      <c r="E1" s="1490"/>
      <c r="F1" s="1490"/>
      <c r="G1" s="1490"/>
      <c r="H1" s="67"/>
      <c r="I1" s="67"/>
      <c r="J1" s="67"/>
      <c r="K1" s="67"/>
      <c r="L1" s="67"/>
      <c r="M1" s="67"/>
      <c r="N1" s="67"/>
    </row>
    <row r="2" spans="1:14" ht="58.5" customHeight="1">
      <c r="A2" s="1489" t="s">
        <v>56</v>
      </c>
      <c r="B2" s="1489"/>
      <c r="C2" s="1489"/>
      <c r="D2" s="1489"/>
      <c r="E2" s="1489"/>
      <c r="F2" s="1489"/>
      <c r="G2" s="1489"/>
      <c r="H2" s="67"/>
      <c r="I2" s="67"/>
      <c r="J2" s="67"/>
      <c r="K2" s="67"/>
      <c r="L2" s="67"/>
      <c r="M2" s="67"/>
      <c r="N2" s="67"/>
    </row>
    <row r="3" spans="1:14" ht="39.75" customHeight="1">
      <c r="A3" s="1489" t="s">
        <v>57</v>
      </c>
      <c r="B3" s="1489"/>
      <c r="C3" s="1489"/>
      <c r="D3" s="1489"/>
      <c r="E3" s="1489"/>
      <c r="F3" s="1489"/>
      <c r="G3" s="1489"/>
      <c r="H3" s="67"/>
      <c r="I3" s="67"/>
      <c r="J3" s="67"/>
      <c r="K3" s="67"/>
      <c r="L3" s="67"/>
      <c r="M3" s="67"/>
      <c r="N3" s="67"/>
    </row>
    <row r="4" spans="1:14" ht="57" customHeight="1">
      <c r="A4" s="1489" t="s">
        <v>58</v>
      </c>
      <c r="B4" s="1489"/>
      <c r="C4" s="1489"/>
      <c r="D4" s="1489"/>
      <c r="E4" s="1489"/>
      <c r="F4" s="1489"/>
      <c r="G4" s="1489"/>
      <c r="H4" s="67"/>
      <c r="I4" s="67"/>
      <c r="J4" s="67"/>
      <c r="K4" s="67"/>
      <c r="L4" s="67"/>
      <c r="M4" s="67"/>
      <c r="N4" s="67"/>
    </row>
    <row r="5" spans="1:14" ht="40.5" customHeight="1">
      <c r="A5" s="1489" t="s">
        <v>70</v>
      </c>
      <c r="B5" s="1489"/>
      <c r="C5" s="1489"/>
      <c r="D5" s="1489"/>
      <c r="E5" s="1489"/>
      <c r="F5" s="1489"/>
      <c r="G5" s="1489"/>
      <c r="H5" s="67"/>
      <c r="I5" s="67"/>
      <c r="J5" s="67"/>
      <c r="K5" s="67"/>
      <c r="L5" s="67"/>
      <c r="M5" s="67"/>
      <c r="N5" s="67"/>
    </row>
    <row r="6" spans="1:14" ht="37.5" customHeight="1">
      <c r="A6" s="1489" t="s">
        <v>59</v>
      </c>
      <c r="B6" s="1489"/>
      <c r="C6" s="1489"/>
      <c r="D6" s="1489"/>
      <c r="E6" s="1489"/>
      <c r="F6" s="1489"/>
      <c r="G6" s="1489"/>
      <c r="H6" s="67"/>
      <c r="I6" s="67"/>
      <c r="J6" s="67"/>
      <c r="K6" s="67"/>
      <c r="L6" s="67"/>
      <c r="M6" s="67"/>
      <c r="N6" s="67"/>
    </row>
    <row r="7" spans="1:14" ht="26.25" customHeight="1">
      <c r="A7" s="1489" t="s">
        <v>60</v>
      </c>
      <c r="B7" s="1489"/>
      <c r="C7" s="1489"/>
      <c r="D7" s="1489"/>
      <c r="E7" s="1489"/>
      <c r="F7" s="1489"/>
      <c r="G7" s="1489"/>
      <c r="H7" s="67"/>
      <c r="I7" s="67"/>
      <c r="J7" s="67"/>
      <c r="K7" s="67"/>
      <c r="L7" s="67"/>
      <c r="M7" s="67"/>
      <c r="N7" s="67"/>
    </row>
    <row r="8" spans="1:14" ht="38.25" customHeight="1">
      <c r="A8" s="1489" t="s">
        <v>61</v>
      </c>
      <c r="B8" s="1489"/>
      <c r="C8" s="1489"/>
      <c r="D8" s="1489"/>
      <c r="E8" s="1489"/>
      <c r="F8" s="1489"/>
      <c r="G8" s="1489"/>
      <c r="H8" s="67"/>
      <c r="I8" s="67"/>
      <c r="J8" s="67"/>
      <c r="K8" s="67"/>
      <c r="L8" s="67"/>
      <c r="M8" s="67"/>
      <c r="N8" s="67"/>
    </row>
    <row r="9" spans="1:14" ht="63" customHeight="1">
      <c r="A9" s="1489" t="s">
        <v>68</v>
      </c>
      <c r="B9" s="1489"/>
      <c r="C9" s="1489"/>
      <c r="D9" s="1489"/>
      <c r="E9" s="1489"/>
      <c r="F9" s="1489"/>
      <c r="G9" s="1489"/>
      <c r="H9" s="67"/>
      <c r="I9" s="67"/>
      <c r="J9" s="67"/>
      <c r="K9" s="67"/>
      <c r="L9" s="67"/>
      <c r="M9" s="67"/>
      <c r="N9" s="67"/>
    </row>
    <row r="10" spans="1:14" ht="28.5" customHeight="1">
      <c r="A10" s="1495" t="s">
        <v>48</v>
      </c>
      <c r="B10" s="1495"/>
      <c r="C10" s="1495"/>
      <c r="D10" s="1495"/>
      <c r="E10" s="1495"/>
      <c r="F10" s="1495"/>
      <c r="G10" s="1495"/>
      <c r="H10" s="67"/>
      <c r="I10" s="67"/>
      <c r="J10" s="67"/>
      <c r="K10" s="67"/>
      <c r="L10" s="67"/>
      <c r="M10" s="67"/>
      <c r="N10" s="67"/>
    </row>
    <row r="11" spans="1:14" ht="24.75" customHeight="1">
      <c r="A11" s="64" t="s">
        <v>2</v>
      </c>
      <c r="B11" s="51"/>
      <c r="C11" s="51"/>
      <c r="D11" s="51"/>
      <c r="E11" s="51"/>
      <c r="F11" s="51"/>
      <c r="G11" s="66"/>
      <c r="H11" s="67"/>
      <c r="I11" s="67"/>
      <c r="J11" s="67"/>
      <c r="K11" s="67"/>
      <c r="L11" s="67"/>
      <c r="M11" s="67"/>
      <c r="N11" s="67"/>
    </row>
    <row r="12" spans="1:14" ht="22.5" customHeight="1">
      <c r="A12" s="65" t="s">
        <v>4</v>
      </c>
      <c r="B12" s="51"/>
      <c r="C12" s="51"/>
      <c r="D12" s="51"/>
      <c r="E12" s="51"/>
      <c r="F12" s="51"/>
      <c r="G12" s="66"/>
      <c r="H12" s="67"/>
      <c r="I12" s="67"/>
      <c r="J12" s="67"/>
      <c r="K12" s="67"/>
      <c r="L12" s="67"/>
      <c r="M12" s="67"/>
      <c r="N12" s="67"/>
    </row>
    <row r="13" spans="1:14" ht="77.25" customHeight="1">
      <c r="A13" s="1496" t="s">
        <v>53</v>
      </c>
      <c r="B13" s="1496"/>
      <c r="C13" s="1496"/>
      <c r="D13" s="1496"/>
      <c r="E13" s="1496"/>
      <c r="F13" s="1496"/>
      <c r="G13" s="1496"/>
      <c r="H13" s="67"/>
      <c r="I13" s="67"/>
      <c r="J13" s="67"/>
      <c r="K13" s="67"/>
      <c r="L13" s="67"/>
      <c r="M13" s="67"/>
      <c r="N13" s="67"/>
    </row>
    <row r="14" spans="1:14" ht="24" customHeight="1">
      <c r="A14" s="1491" t="s">
        <v>55</v>
      </c>
      <c r="B14" s="1492"/>
      <c r="C14" s="1492"/>
      <c r="D14" s="1492"/>
      <c r="E14" s="1493"/>
      <c r="F14" s="67"/>
      <c r="G14" s="44"/>
      <c r="H14" s="67"/>
      <c r="I14" s="67"/>
      <c r="J14" s="67"/>
      <c r="K14" s="67"/>
      <c r="L14" s="67"/>
      <c r="M14" s="67"/>
      <c r="N14" s="67"/>
    </row>
    <row r="15" spans="1:14" ht="24.75" customHeight="1">
      <c r="A15" s="1494" t="s">
        <v>62</v>
      </c>
      <c r="B15" s="1494"/>
      <c r="C15" s="1494"/>
      <c r="D15" s="1494"/>
      <c r="E15" s="45"/>
      <c r="F15" s="67"/>
      <c r="G15" s="46"/>
      <c r="H15" s="67"/>
      <c r="I15" s="67"/>
      <c r="J15" s="67"/>
      <c r="K15" s="67"/>
      <c r="L15" s="67"/>
      <c r="M15" s="67"/>
      <c r="N15" s="67"/>
    </row>
    <row r="16" spans="1:14" ht="22.5" customHeight="1">
      <c r="A16" s="1498" t="s">
        <v>63</v>
      </c>
      <c r="B16" s="1498"/>
      <c r="C16" s="1498"/>
      <c r="D16" s="1498"/>
      <c r="E16" s="47"/>
      <c r="F16" s="67"/>
      <c r="G16" s="46"/>
      <c r="H16" s="67"/>
      <c r="I16" s="67"/>
      <c r="J16" s="67"/>
      <c r="K16" s="67"/>
      <c r="L16" s="67"/>
      <c r="M16" s="67"/>
      <c r="N16" s="67"/>
    </row>
    <row r="17" spans="1:14" ht="21.75" customHeight="1">
      <c r="A17" s="1498" t="s">
        <v>49</v>
      </c>
      <c r="B17" s="1498"/>
      <c r="C17" s="1498"/>
      <c r="D17" s="1498"/>
      <c r="E17" s="48">
        <f>ROUND(E15*E16,2)</f>
        <v>0</v>
      </c>
      <c r="F17" s="67"/>
      <c r="G17" s="46"/>
      <c r="H17" s="67"/>
      <c r="I17" s="67"/>
      <c r="J17" s="67"/>
      <c r="K17" s="67"/>
      <c r="L17" s="67"/>
      <c r="M17" s="67"/>
      <c r="N17" s="67"/>
    </row>
    <row r="18" spans="1:14" ht="20.25" customHeight="1">
      <c r="A18" s="1494" t="s">
        <v>71</v>
      </c>
      <c r="B18" s="1494"/>
      <c r="C18" s="1494"/>
      <c r="D18" s="1494"/>
      <c r="E18" s="49" t="e">
        <f>E17/E15</f>
        <v>#DIV/0!</v>
      </c>
      <c r="F18" s="67"/>
      <c r="G18" s="46"/>
      <c r="H18" s="67"/>
      <c r="I18" s="67"/>
      <c r="J18" s="67"/>
      <c r="K18" s="67"/>
      <c r="L18" s="67"/>
      <c r="M18" s="67"/>
      <c r="N18" s="67"/>
    </row>
    <row r="19" spans="1:14" ht="36" customHeight="1">
      <c r="A19" s="1494" t="s">
        <v>72</v>
      </c>
      <c r="B19" s="1494"/>
      <c r="C19" s="1494"/>
      <c r="D19" s="1494"/>
      <c r="E19" s="48">
        <f>E15+E17</f>
        <v>0</v>
      </c>
      <c r="F19" s="67"/>
      <c r="G19" s="46"/>
      <c r="H19" s="67"/>
      <c r="I19" s="67"/>
      <c r="J19" s="67"/>
      <c r="K19" s="67"/>
      <c r="L19" s="67"/>
      <c r="M19" s="67"/>
      <c r="N19" s="67"/>
    </row>
    <row r="20" spans="1:14" ht="20.100000000000001" customHeight="1">
      <c r="A20" s="50"/>
      <c r="B20" s="51"/>
      <c r="C20" s="51"/>
      <c r="D20" s="51"/>
      <c r="E20" s="51"/>
      <c r="F20" s="51"/>
      <c r="G20" s="46"/>
      <c r="H20" s="67"/>
      <c r="I20" s="67"/>
      <c r="J20" s="67"/>
      <c r="K20" s="67"/>
      <c r="L20" s="67"/>
      <c r="M20" s="67"/>
      <c r="N20" s="67"/>
    </row>
    <row r="21" spans="1:14" ht="22.5" customHeight="1">
      <c r="A21" s="1497" t="s">
        <v>50</v>
      </c>
      <c r="B21" s="1497"/>
      <c r="C21" s="1497"/>
      <c r="D21" s="51"/>
      <c r="E21" s="1497" t="s">
        <v>51</v>
      </c>
      <c r="F21" s="1497"/>
      <c r="G21" s="1497"/>
      <c r="H21" s="67"/>
      <c r="I21" s="67"/>
      <c r="J21" s="67"/>
      <c r="K21" s="67"/>
      <c r="L21" s="67"/>
      <c r="M21" s="67"/>
      <c r="N21" s="67"/>
    </row>
    <row r="22" spans="1:14" ht="35.25" customHeight="1">
      <c r="A22" s="52" t="s">
        <v>54</v>
      </c>
      <c r="B22" s="52" t="s">
        <v>64</v>
      </c>
      <c r="C22" s="53" t="s">
        <v>66</v>
      </c>
      <c r="D22" s="68"/>
      <c r="E22" s="52" t="s">
        <v>54</v>
      </c>
      <c r="F22" s="53" t="s">
        <v>47</v>
      </c>
      <c r="G22" s="54" t="s">
        <v>65</v>
      </c>
      <c r="H22" s="67"/>
      <c r="I22" s="67"/>
      <c r="J22" s="67"/>
      <c r="K22" s="67"/>
      <c r="L22" s="67"/>
      <c r="M22" s="67"/>
      <c r="N22" s="67"/>
    </row>
    <row r="23" spans="1:14" ht="20.25" customHeight="1">
      <c r="A23" s="58" t="s">
        <v>67</v>
      </c>
      <c r="B23" s="72"/>
      <c r="C23" s="73">
        <f>ROUND(C28*B23,2)</f>
        <v>0</v>
      </c>
      <c r="D23" s="68"/>
      <c r="E23" s="58" t="s">
        <v>67</v>
      </c>
      <c r="F23" s="70" t="e">
        <f>G23/G28</f>
        <v>#DIV/0!</v>
      </c>
      <c r="G23" s="71"/>
      <c r="H23" s="67"/>
      <c r="I23" s="67"/>
      <c r="J23" s="67"/>
      <c r="K23" s="67"/>
      <c r="L23" s="67"/>
      <c r="M23" s="67"/>
      <c r="N23" s="67"/>
    </row>
    <row r="24" spans="1:14" ht="20.100000000000001" customHeight="1">
      <c r="A24" s="55" t="s">
        <v>45</v>
      </c>
      <c r="B24" s="47"/>
      <c r="C24" s="56">
        <f>ROUND(C28*B24,2)</f>
        <v>0</v>
      </c>
      <c r="D24" s="68"/>
      <c r="E24" s="55" t="s">
        <v>45</v>
      </c>
      <c r="F24" s="49" t="e">
        <f>G24/G28</f>
        <v>#DIV/0!</v>
      </c>
      <c r="G24" s="57"/>
      <c r="H24" s="67"/>
      <c r="I24" s="67"/>
      <c r="J24" s="67"/>
      <c r="K24" s="67"/>
      <c r="L24" s="67"/>
      <c r="M24" s="67"/>
      <c r="N24" s="67"/>
    </row>
    <row r="25" spans="1:14" ht="20.100000000000001" customHeight="1">
      <c r="A25" s="55" t="s">
        <v>35</v>
      </c>
      <c r="B25" s="47"/>
      <c r="C25" s="56">
        <f>ROUND(C28*B25,2)</f>
        <v>0</v>
      </c>
      <c r="D25" s="68"/>
      <c r="E25" s="55" t="s">
        <v>35</v>
      </c>
      <c r="F25" s="49" t="e">
        <f>G25/G28</f>
        <v>#DIV/0!</v>
      </c>
      <c r="G25" s="57"/>
      <c r="H25" s="67"/>
      <c r="I25" s="67"/>
      <c r="J25" s="67"/>
      <c r="K25" s="67"/>
      <c r="L25" s="67"/>
      <c r="M25" s="67"/>
      <c r="N25" s="67"/>
    </row>
    <row r="26" spans="1:14" ht="20.100000000000001" customHeight="1">
      <c r="A26" s="55" t="s">
        <v>38</v>
      </c>
      <c r="B26" s="47"/>
      <c r="C26" s="56">
        <f>ROUND(C28*B26,2)</f>
        <v>0</v>
      </c>
      <c r="D26" s="68"/>
      <c r="E26" s="55" t="s">
        <v>38</v>
      </c>
      <c r="F26" s="49" t="e">
        <f>G26/G28</f>
        <v>#DIV/0!</v>
      </c>
      <c r="G26" s="57"/>
      <c r="H26" s="67"/>
      <c r="I26" s="67"/>
      <c r="J26" s="67"/>
      <c r="K26" s="67"/>
      <c r="L26" s="67"/>
      <c r="M26" s="67"/>
      <c r="N26" s="67"/>
    </row>
    <row r="27" spans="1:14" ht="20.100000000000001" customHeight="1">
      <c r="A27" s="55" t="s">
        <v>46</v>
      </c>
      <c r="B27" s="47"/>
      <c r="C27" s="56">
        <f>ROUND(C28*B27,2)</f>
        <v>0</v>
      </c>
      <c r="D27" s="68"/>
      <c r="E27" s="55" t="s">
        <v>46</v>
      </c>
      <c r="F27" s="49" t="e">
        <f>G27/G28</f>
        <v>#DIV/0!</v>
      </c>
      <c r="G27" s="57"/>
      <c r="H27" s="67"/>
      <c r="I27" s="67"/>
      <c r="J27" s="67"/>
      <c r="K27" s="67"/>
      <c r="L27" s="67"/>
      <c r="M27" s="67"/>
      <c r="N27" s="67"/>
    </row>
    <row r="28" spans="1:14" ht="20.100000000000001" customHeight="1">
      <c r="A28" s="58" t="s">
        <v>12</v>
      </c>
      <c r="B28" s="59">
        <v>1</v>
      </c>
      <c r="C28" s="60"/>
      <c r="D28" s="68"/>
      <c r="E28" s="58" t="s">
        <v>12</v>
      </c>
      <c r="F28" s="59">
        <v>1</v>
      </c>
      <c r="G28" s="60"/>
      <c r="H28" s="67"/>
      <c r="I28" s="67"/>
      <c r="J28" s="67"/>
      <c r="K28" s="67"/>
      <c r="L28" s="67"/>
      <c r="M28" s="67"/>
      <c r="N28" s="67"/>
    </row>
    <row r="29" spans="1:14" ht="20.100000000000001" customHeight="1">
      <c r="A29" s="61" t="s">
        <v>30</v>
      </c>
      <c r="B29" s="62" t="b">
        <f>B24+B25+B26+B27=B28</f>
        <v>0</v>
      </c>
      <c r="C29" s="63" t="b">
        <f>C24+C25+C26+C27=C28</f>
        <v>1</v>
      </c>
      <c r="D29" s="51"/>
      <c r="E29" s="61" t="s">
        <v>30</v>
      </c>
      <c r="F29" s="62" t="e">
        <f>F24+F25+F26+F27=F28</f>
        <v>#DIV/0!</v>
      </c>
      <c r="G29" s="63" t="b">
        <f>G24+G25+G26+G27=G28</f>
        <v>1</v>
      </c>
      <c r="H29" s="67"/>
      <c r="I29" s="67"/>
      <c r="J29" s="67"/>
      <c r="K29" s="67"/>
      <c r="L29" s="67"/>
      <c r="M29" s="67"/>
      <c r="N29" s="67"/>
    </row>
    <row r="30" spans="1:14" ht="18.75">
      <c r="A30" s="61" t="s">
        <v>69</v>
      </c>
      <c r="B30" s="62" t="b">
        <f>B24+B25=B23</f>
        <v>1</v>
      </c>
      <c r="C30" s="63" t="b">
        <f>C24+C25=C23</f>
        <v>1</v>
      </c>
      <c r="D30" s="69"/>
      <c r="E30" s="61" t="s">
        <v>69</v>
      </c>
      <c r="F30" s="62" t="e">
        <f>F24+F25=F23</f>
        <v>#DIV/0!</v>
      </c>
      <c r="G30" s="63" t="b">
        <f>G24+G25=G23</f>
        <v>1</v>
      </c>
      <c r="H30" s="67"/>
      <c r="I30" s="67"/>
      <c r="J30" s="67"/>
      <c r="K30" s="67"/>
      <c r="L30" s="67"/>
      <c r="M30" s="67"/>
      <c r="N30" s="67"/>
    </row>
    <row r="31" spans="1:14" ht="18.75">
      <c r="A31" s="74"/>
      <c r="B31" s="74"/>
      <c r="C31" s="74"/>
      <c r="D31" s="74"/>
      <c r="E31" s="74"/>
      <c r="F31" s="74"/>
      <c r="G31" s="74"/>
      <c r="H31" s="67"/>
      <c r="I31" s="67"/>
      <c r="J31" s="67"/>
      <c r="K31" s="67"/>
      <c r="L31" s="67"/>
      <c r="M31" s="67"/>
      <c r="N31" s="67"/>
    </row>
    <row r="32" spans="1:14" ht="18.75">
      <c r="A32" s="74"/>
      <c r="B32" s="74"/>
      <c r="C32" s="74"/>
      <c r="D32" s="74"/>
      <c r="E32" s="74"/>
      <c r="F32" s="74"/>
      <c r="G32" s="74"/>
      <c r="H32" s="67"/>
      <c r="I32" s="67"/>
      <c r="J32" s="67"/>
      <c r="K32" s="67"/>
      <c r="L32" s="67"/>
      <c r="M32" s="67"/>
      <c r="N32" s="67"/>
    </row>
    <row r="33" spans="1:14" ht="18.75">
      <c r="A33" s="74"/>
      <c r="B33" s="74"/>
      <c r="C33" s="74"/>
      <c r="D33" s="74"/>
      <c r="E33" s="74"/>
      <c r="F33" s="74"/>
      <c r="G33" s="74"/>
      <c r="H33" s="67"/>
      <c r="I33" s="67"/>
      <c r="J33" s="67"/>
      <c r="K33" s="67"/>
      <c r="L33" s="67"/>
      <c r="M33" s="67"/>
      <c r="N33" s="67"/>
    </row>
    <row r="34" spans="1:14" ht="18.75">
      <c r="A34" s="74"/>
      <c r="B34" s="74"/>
      <c r="C34" s="74"/>
      <c r="D34" s="74"/>
      <c r="E34" s="74"/>
      <c r="F34" s="74"/>
      <c r="G34" s="74"/>
      <c r="H34" s="67"/>
      <c r="I34" s="67"/>
      <c r="J34" s="67"/>
      <c r="K34" s="67"/>
      <c r="L34" s="67"/>
      <c r="M34" s="67"/>
      <c r="N34" s="67"/>
    </row>
    <row r="35" spans="1:14" ht="18.75">
      <c r="A35" s="74"/>
      <c r="B35" s="74"/>
      <c r="C35" s="74"/>
      <c r="D35" s="74"/>
      <c r="E35" s="74"/>
      <c r="F35" s="74"/>
      <c r="G35" s="74"/>
      <c r="H35" s="67"/>
      <c r="I35" s="67"/>
      <c r="J35" s="67"/>
      <c r="K35" s="67"/>
      <c r="L35" s="67"/>
      <c r="M35" s="67"/>
      <c r="N35" s="67"/>
    </row>
    <row r="36" spans="1:14" ht="18.75">
      <c r="A36" s="74"/>
      <c r="B36" s="74"/>
      <c r="C36" s="74"/>
      <c r="D36" s="74"/>
      <c r="E36" s="74"/>
      <c r="F36" s="74"/>
      <c r="G36" s="74"/>
      <c r="H36" s="67"/>
      <c r="I36" s="67"/>
      <c r="J36" s="67"/>
      <c r="K36" s="67"/>
      <c r="L36" s="67"/>
      <c r="M36" s="67"/>
      <c r="N36" s="67"/>
    </row>
    <row r="37" spans="1:14" ht="18.75">
      <c r="A37" s="74"/>
      <c r="B37" s="74"/>
      <c r="C37" s="74"/>
      <c r="D37" s="74"/>
      <c r="E37" s="74"/>
      <c r="F37" s="74"/>
      <c r="G37" s="74"/>
      <c r="H37" s="67"/>
      <c r="I37" s="67"/>
      <c r="J37" s="67"/>
      <c r="K37" s="67"/>
      <c r="L37" s="67"/>
      <c r="M37" s="67"/>
      <c r="N37" s="67"/>
    </row>
    <row r="38" spans="1:14" ht="18.75">
      <c r="A38" s="74"/>
      <c r="B38" s="74"/>
      <c r="C38" s="74"/>
      <c r="D38" s="74"/>
      <c r="E38" s="74"/>
      <c r="F38" s="74"/>
      <c r="G38" s="74"/>
      <c r="H38" s="67"/>
      <c r="I38" s="67"/>
      <c r="J38" s="67"/>
      <c r="K38" s="67"/>
      <c r="L38" s="67"/>
      <c r="M38" s="67"/>
      <c r="N38" s="67"/>
    </row>
    <row r="39" spans="1:14" ht="18.75">
      <c r="A39" s="2"/>
      <c r="B39" s="2"/>
      <c r="C39" s="2"/>
      <c r="D39" s="2"/>
      <c r="E39" s="2"/>
      <c r="F39" s="2"/>
      <c r="G39" s="2"/>
      <c r="H39" s="67"/>
      <c r="I39" s="67"/>
      <c r="J39" s="67"/>
      <c r="K39" s="67"/>
      <c r="L39" s="67"/>
      <c r="M39" s="67"/>
      <c r="N39" s="67"/>
    </row>
    <row r="40" spans="1:14" ht="18.75">
      <c r="A40" s="2"/>
      <c r="B40" s="2"/>
      <c r="C40" s="2"/>
      <c r="D40" s="2"/>
      <c r="E40" s="2"/>
      <c r="F40" s="2"/>
      <c r="G40" s="2"/>
      <c r="H40" s="67"/>
      <c r="I40" s="67"/>
      <c r="J40" s="67"/>
      <c r="K40" s="67"/>
      <c r="L40" s="67"/>
      <c r="M40" s="67"/>
      <c r="N40" s="67"/>
    </row>
    <row r="41" spans="1:14" ht="18.75">
      <c r="A41" s="2"/>
      <c r="B41" s="2"/>
      <c r="C41" s="2"/>
      <c r="D41" s="2"/>
      <c r="E41" s="2"/>
      <c r="F41" s="2"/>
      <c r="G41" s="2"/>
      <c r="H41" s="67"/>
      <c r="I41" s="67"/>
      <c r="J41" s="67"/>
      <c r="K41" s="67"/>
      <c r="L41" s="67"/>
      <c r="M41" s="67"/>
      <c r="N41" s="67"/>
    </row>
    <row r="42" spans="1:14" ht="18.75">
      <c r="A42" s="2"/>
      <c r="B42" s="2"/>
      <c r="C42" s="2"/>
      <c r="D42" s="2"/>
      <c r="E42" s="2"/>
      <c r="F42" s="2"/>
      <c r="G42" s="2"/>
      <c r="H42" s="67"/>
      <c r="I42" s="67"/>
      <c r="J42" s="67"/>
      <c r="K42" s="67"/>
      <c r="L42" s="67"/>
      <c r="M42" s="67"/>
      <c r="N42" s="67"/>
    </row>
    <row r="43" spans="1:14" ht="18.75">
      <c r="A43" s="2"/>
      <c r="B43" s="2"/>
      <c r="C43" s="2"/>
      <c r="D43" s="2"/>
      <c r="E43" s="2"/>
      <c r="F43" s="2"/>
      <c r="G43" s="2"/>
      <c r="H43" s="67"/>
      <c r="I43" s="67"/>
      <c r="J43" s="67"/>
      <c r="K43" s="67"/>
      <c r="L43" s="67"/>
      <c r="M43" s="67"/>
      <c r="N43" s="67"/>
    </row>
    <row r="44" spans="1:14" ht="18.75">
      <c r="A44" s="2"/>
      <c r="B44" s="2"/>
      <c r="C44" s="2"/>
      <c r="D44" s="2"/>
      <c r="E44" s="2"/>
      <c r="F44" s="2"/>
      <c r="G44" s="2"/>
      <c r="H44" s="67"/>
      <c r="I44" s="67"/>
      <c r="J44" s="67"/>
      <c r="K44" s="67"/>
      <c r="L44" s="67"/>
      <c r="M44" s="67"/>
      <c r="N44" s="67"/>
    </row>
    <row r="45" spans="1:14" ht="18.75">
      <c r="A45" s="2"/>
      <c r="B45" s="2"/>
      <c r="C45" s="2"/>
      <c r="D45" s="2"/>
      <c r="E45" s="2"/>
      <c r="F45" s="2"/>
      <c r="G45" s="2"/>
      <c r="H45" s="67"/>
      <c r="I45" s="67"/>
      <c r="J45" s="67"/>
      <c r="K45" s="67"/>
      <c r="L45" s="67"/>
      <c r="M45" s="67"/>
      <c r="N45" s="67"/>
    </row>
    <row r="46" spans="1:14" ht="18.75">
      <c r="A46" s="2"/>
      <c r="B46" s="2"/>
      <c r="C46" s="2"/>
      <c r="D46" s="2"/>
      <c r="E46" s="2"/>
      <c r="F46" s="2"/>
      <c r="G46" s="2"/>
      <c r="H46" s="67"/>
      <c r="I46" s="67"/>
      <c r="J46" s="67"/>
      <c r="K46" s="67"/>
      <c r="L46" s="67"/>
      <c r="M46" s="67"/>
      <c r="N46" s="67"/>
    </row>
    <row r="47" spans="1:14" ht="18.75">
      <c r="A47" s="2"/>
      <c r="B47" s="2"/>
      <c r="C47" s="2"/>
      <c r="D47" s="2"/>
      <c r="E47" s="2"/>
      <c r="F47" s="2"/>
      <c r="G47" s="2"/>
      <c r="H47" s="67"/>
      <c r="I47" s="67"/>
      <c r="J47" s="67"/>
      <c r="K47" s="67"/>
      <c r="L47" s="67"/>
      <c r="M47" s="67"/>
      <c r="N47" s="67"/>
    </row>
    <row r="48" spans="1:14" ht="18.75">
      <c r="A48" s="2"/>
      <c r="B48" s="2"/>
      <c r="C48" s="2"/>
      <c r="D48" s="2"/>
      <c r="E48" s="2"/>
      <c r="F48" s="2"/>
      <c r="G48" s="2"/>
      <c r="H48" s="67"/>
      <c r="I48" s="67"/>
      <c r="J48" s="67"/>
      <c r="K48" s="67"/>
      <c r="L48" s="67"/>
      <c r="M48" s="67"/>
      <c r="N48" s="67"/>
    </row>
    <row r="49" spans="1:14" ht="18.75">
      <c r="A49" s="2"/>
      <c r="B49" s="2"/>
      <c r="C49" s="2"/>
      <c r="D49" s="2"/>
      <c r="E49" s="2"/>
      <c r="F49" s="2"/>
      <c r="G49" s="2"/>
      <c r="H49" s="67"/>
      <c r="I49" s="67"/>
      <c r="J49" s="67"/>
      <c r="K49" s="67"/>
      <c r="L49" s="67"/>
      <c r="M49" s="67"/>
      <c r="N49" s="67"/>
    </row>
    <row r="50" spans="1:14" ht="18.75">
      <c r="A50" s="2"/>
      <c r="B50" s="2"/>
      <c r="C50" s="2"/>
      <c r="D50" s="2"/>
      <c r="E50" s="2"/>
      <c r="F50" s="2"/>
      <c r="G50" s="2"/>
      <c r="H50" s="67"/>
      <c r="I50" s="67"/>
      <c r="J50" s="67"/>
      <c r="K50" s="67"/>
      <c r="L50" s="67"/>
      <c r="M50" s="67"/>
      <c r="N50" s="67"/>
    </row>
    <row r="51" spans="1:14" ht="18.75">
      <c r="A51" s="2"/>
      <c r="B51" s="2"/>
      <c r="C51" s="2"/>
      <c r="D51" s="2"/>
      <c r="E51" s="2"/>
      <c r="F51" s="2"/>
      <c r="G51" s="2"/>
      <c r="H51" s="67"/>
      <c r="I51" s="67"/>
      <c r="J51" s="67"/>
      <c r="K51" s="67"/>
      <c r="L51" s="67"/>
      <c r="M51" s="67"/>
      <c r="N51" s="67"/>
    </row>
    <row r="52" spans="1:14" ht="18.75">
      <c r="A52" s="2"/>
      <c r="B52" s="2"/>
      <c r="C52" s="2"/>
      <c r="D52" s="2"/>
      <c r="E52" s="2"/>
      <c r="F52" s="2"/>
      <c r="G52" s="2"/>
      <c r="H52" s="67"/>
      <c r="I52" s="67"/>
      <c r="J52" s="67"/>
      <c r="K52" s="67"/>
      <c r="L52" s="67"/>
      <c r="M52" s="67"/>
      <c r="N52" s="67"/>
    </row>
    <row r="53" spans="1:14" ht="18.75">
      <c r="A53" s="2"/>
      <c r="B53" s="2"/>
      <c r="C53" s="2"/>
      <c r="D53" s="2"/>
      <c r="E53" s="2"/>
      <c r="F53" s="2"/>
      <c r="G53" s="2"/>
      <c r="H53" s="67"/>
      <c r="I53" s="67"/>
      <c r="J53" s="67"/>
      <c r="K53" s="67"/>
      <c r="L53" s="67"/>
      <c r="M53" s="67"/>
      <c r="N53" s="67"/>
    </row>
    <row r="54" spans="1:14" ht="18.75">
      <c r="A54" s="2"/>
      <c r="B54" s="2"/>
      <c r="C54" s="2"/>
      <c r="D54" s="2"/>
      <c r="E54" s="2"/>
      <c r="F54" s="2"/>
      <c r="G54" s="2"/>
      <c r="H54" s="67"/>
      <c r="I54" s="67"/>
      <c r="J54" s="67"/>
      <c r="K54" s="67"/>
      <c r="L54" s="67"/>
      <c r="M54" s="67"/>
      <c r="N54" s="67"/>
    </row>
    <row r="55" spans="1:14" ht="18.75">
      <c r="A55" s="2"/>
      <c r="B55" s="2"/>
      <c r="C55" s="2"/>
      <c r="D55" s="2"/>
      <c r="E55" s="2"/>
      <c r="F55" s="2"/>
      <c r="G55" s="2"/>
      <c r="H55" s="67"/>
      <c r="I55" s="67"/>
      <c r="J55" s="67"/>
      <c r="K55" s="67"/>
      <c r="L55" s="67"/>
      <c r="M55" s="67"/>
      <c r="N55" s="67"/>
    </row>
    <row r="56" spans="1:14" ht="18.75">
      <c r="A56" s="2"/>
      <c r="B56" s="2"/>
      <c r="C56" s="2"/>
      <c r="D56" s="2"/>
      <c r="E56" s="2"/>
      <c r="F56" s="2"/>
      <c r="G56" s="2"/>
      <c r="H56" s="67"/>
      <c r="I56" s="67"/>
      <c r="J56" s="67"/>
      <c r="K56" s="67"/>
      <c r="L56" s="67"/>
      <c r="M56" s="67"/>
      <c r="N56" s="67"/>
    </row>
    <row r="57" spans="1:14" ht="18.75">
      <c r="A57" s="2"/>
      <c r="B57" s="2"/>
      <c r="C57" s="2"/>
      <c r="D57" s="2"/>
      <c r="E57" s="2"/>
      <c r="F57" s="2"/>
      <c r="G57" s="2"/>
      <c r="H57" s="67"/>
      <c r="I57" s="67"/>
      <c r="J57" s="67"/>
      <c r="K57" s="67"/>
      <c r="L57" s="67"/>
      <c r="M57" s="67"/>
      <c r="N57" s="67"/>
    </row>
    <row r="58" spans="1:14" ht="18.75">
      <c r="A58" s="2"/>
      <c r="B58" s="2"/>
      <c r="C58" s="2"/>
      <c r="D58" s="2"/>
      <c r="E58" s="2"/>
      <c r="F58" s="2"/>
      <c r="G58" s="2"/>
      <c r="H58" s="67"/>
      <c r="I58" s="67"/>
      <c r="J58" s="67"/>
      <c r="K58" s="67"/>
      <c r="L58" s="67"/>
      <c r="M58" s="67"/>
      <c r="N58" s="67"/>
    </row>
    <row r="59" spans="1:14" ht="18.75">
      <c r="A59" s="2"/>
      <c r="B59" s="2"/>
      <c r="C59" s="2"/>
      <c r="D59" s="2"/>
      <c r="E59" s="2"/>
      <c r="F59" s="2"/>
      <c r="G59" s="2"/>
      <c r="H59" s="67"/>
      <c r="I59" s="67"/>
      <c r="J59" s="67"/>
      <c r="K59" s="67"/>
      <c r="L59" s="67"/>
      <c r="M59" s="67"/>
      <c r="N59" s="67"/>
    </row>
    <row r="60" spans="1:14" ht="18.75">
      <c r="A60" s="2"/>
      <c r="B60" s="2"/>
      <c r="C60" s="2"/>
      <c r="D60" s="2"/>
      <c r="E60" s="2"/>
      <c r="F60" s="2"/>
      <c r="G60" s="2"/>
      <c r="H60" s="67"/>
      <c r="I60" s="67"/>
      <c r="J60" s="67"/>
      <c r="K60" s="67"/>
      <c r="L60" s="67"/>
      <c r="M60" s="67"/>
      <c r="N60" s="67"/>
    </row>
    <row r="61" spans="1:14" ht="18.75">
      <c r="A61" s="2"/>
      <c r="B61" s="2"/>
      <c r="C61" s="2"/>
      <c r="D61" s="2"/>
      <c r="E61" s="2"/>
      <c r="F61" s="2"/>
      <c r="G61" s="2"/>
      <c r="H61" s="67"/>
      <c r="I61" s="67"/>
      <c r="J61" s="67"/>
      <c r="K61" s="67"/>
      <c r="L61" s="67"/>
      <c r="M61" s="67"/>
      <c r="N61" s="67"/>
    </row>
    <row r="62" spans="1:14" ht="18.75">
      <c r="A62" s="2"/>
      <c r="B62" s="2"/>
      <c r="C62" s="2"/>
      <c r="D62" s="2"/>
      <c r="E62" s="2"/>
      <c r="F62" s="2"/>
      <c r="G62" s="2"/>
      <c r="H62" s="67"/>
      <c r="I62" s="67"/>
      <c r="J62" s="67"/>
      <c r="K62" s="67"/>
      <c r="L62" s="67"/>
      <c r="M62" s="67"/>
      <c r="N62" s="67"/>
    </row>
    <row r="63" spans="1:14" ht="18.75">
      <c r="A63" s="2"/>
      <c r="B63" s="2"/>
      <c r="C63" s="2"/>
      <c r="D63" s="2"/>
      <c r="E63" s="2"/>
      <c r="F63" s="2"/>
      <c r="G63" s="2"/>
      <c r="H63" s="67"/>
      <c r="I63" s="67"/>
      <c r="J63" s="67"/>
      <c r="K63" s="67"/>
      <c r="L63" s="67"/>
      <c r="M63" s="67"/>
      <c r="N63" s="67"/>
    </row>
    <row r="64" spans="1:14" ht="18.75">
      <c r="A64" s="2"/>
      <c r="B64" s="2"/>
      <c r="C64" s="2"/>
      <c r="D64" s="2"/>
      <c r="E64" s="2"/>
      <c r="F64" s="2"/>
      <c r="G64" s="2"/>
      <c r="H64" s="67"/>
      <c r="I64" s="67"/>
      <c r="J64" s="67"/>
      <c r="K64" s="67"/>
      <c r="L64" s="67"/>
      <c r="M64" s="67"/>
      <c r="N64" s="67"/>
    </row>
    <row r="65" spans="1:14" ht="18.75">
      <c r="A65" s="2"/>
      <c r="B65" s="2"/>
      <c r="C65" s="2"/>
      <c r="D65" s="2"/>
      <c r="E65" s="2"/>
      <c r="F65" s="2"/>
      <c r="G65" s="2"/>
      <c r="H65" s="67"/>
      <c r="I65" s="67"/>
      <c r="J65" s="67"/>
      <c r="K65" s="67"/>
      <c r="L65" s="67"/>
      <c r="M65" s="67"/>
      <c r="N65" s="67"/>
    </row>
    <row r="66" spans="1:14" ht="18.75">
      <c r="A66" s="2"/>
      <c r="B66" s="2"/>
      <c r="C66" s="2"/>
      <c r="D66" s="2"/>
      <c r="E66" s="2"/>
      <c r="F66" s="2"/>
      <c r="G66" s="2"/>
      <c r="H66" s="67"/>
      <c r="I66" s="67"/>
      <c r="J66" s="67"/>
      <c r="K66" s="67"/>
      <c r="L66" s="67"/>
      <c r="M66" s="67"/>
      <c r="N66" s="67"/>
    </row>
    <row r="67" spans="1:14" ht="18.75">
      <c r="A67" s="2"/>
      <c r="B67" s="2"/>
      <c r="C67" s="2"/>
      <c r="D67" s="2"/>
      <c r="E67" s="2"/>
      <c r="F67" s="2"/>
      <c r="G67" s="2"/>
      <c r="H67" s="67"/>
      <c r="I67" s="67"/>
      <c r="J67" s="67"/>
      <c r="K67" s="67"/>
      <c r="L67" s="67"/>
      <c r="M67" s="67"/>
      <c r="N67" s="67"/>
    </row>
    <row r="68" spans="1:14" ht="18.75">
      <c r="A68" s="2"/>
      <c r="B68" s="2"/>
      <c r="C68" s="2"/>
      <c r="D68" s="2"/>
      <c r="E68" s="2"/>
      <c r="F68" s="2"/>
      <c r="G68" s="2"/>
      <c r="H68" s="67"/>
      <c r="I68" s="67"/>
      <c r="J68" s="67"/>
      <c r="K68" s="67"/>
      <c r="L68" s="67"/>
      <c r="M68" s="67"/>
      <c r="N68" s="67"/>
    </row>
    <row r="69" spans="1:14" ht="18.75">
      <c r="A69" s="2"/>
      <c r="B69" s="2"/>
      <c r="C69" s="2"/>
      <c r="D69" s="2"/>
      <c r="E69" s="2"/>
      <c r="F69" s="2"/>
      <c r="G69" s="2"/>
      <c r="H69" s="67"/>
      <c r="I69" s="67"/>
      <c r="J69" s="67"/>
      <c r="K69" s="67"/>
      <c r="L69" s="67"/>
      <c r="M69" s="67"/>
      <c r="N69" s="67"/>
    </row>
    <row r="70" spans="1:14" ht="18.75">
      <c r="A70" s="2"/>
      <c r="B70" s="2"/>
      <c r="C70" s="2"/>
      <c r="D70" s="2"/>
      <c r="E70" s="2"/>
      <c r="F70" s="2"/>
      <c r="G70" s="2"/>
      <c r="H70" s="67"/>
      <c r="I70" s="67"/>
      <c r="J70" s="67"/>
      <c r="K70" s="67"/>
      <c r="L70" s="67"/>
      <c r="M70" s="67"/>
      <c r="N70" s="67"/>
    </row>
    <row r="71" spans="1:14" ht="18.75">
      <c r="A71" s="2"/>
      <c r="B71" s="2"/>
      <c r="C71" s="2"/>
      <c r="D71" s="2"/>
      <c r="E71" s="2"/>
      <c r="F71" s="2"/>
      <c r="G71" s="2"/>
      <c r="H71" s="67"/>
      <c r="I71" s="67"/>
      <c r="J71" s="67"/>
      <c r="K71" s="67"/>
      <c r="L71" s="67"/>
      <c r="M71" s="67"/>
      <c r="N71" s="67"/>
    </row>
    <row r="72" spans="1:14" ht="18.75">
      <c r="A72" s="2"/>
      <c r="B72" s="2"/>
      <c r="C72" s="2"/>
      <c r="D72" s="2"/>
      <c r="E72" s="2"/>
      <c r="F72" s="2"/>
      <c r="G72" s="2"/>
      <c r="H72" s="67"/>
      <c r="I72" s="67"/>
      <c r="J72" s="67"/>
      <c r="K72" s="67"/>
      <c r="L72" s="67"/>
      <c r="M72" s="67"/>
      <c r="N72" s="67"/>
    </row>
    <row r="73" spans="1:14" ht="18.75">
      <c r="A73" s="2"/>
      <c r="B73" s="2"/>
      <c r="C73" s="2"/>
      <c r="D73" s="2"/>
      <c r="E73" s="2"/>
      <c r="F73" s="2"/>
      <c r="G73" s="2"/>
      <c r="H73" s="67"/>
      <c r="I73" s="67"/>
      <c r="J73" s="67"/>
      <c r="K73" s="67"/>
      <c r="L73" s="67"/>
      <c r="M73" s="67"/>
      <c r="N73" s="67"/>
    </row>
    <row r="74" spans="1:14">
      <c r="A74" s="2"/>
      <c r="B74" s="2"/>
      <c r="C74" s="2"/>
      <c r="D74" s="2"/>
      <c r="E74" s="2"/>
      <c r="F74" s="2"/>
      <c r="G74" s="2"/>
    </row>
    <row r="75" spans="1:14">
      <c r="A75" s="2"/>
      <c r="B75" s="2"/>
      <c r="C75" s="2"/>
      <c r="D75" s="2"/>
      <c r="E75" s="2"/>
      <c r="F75" s="2"/>
      <c r="G75" s="2"/>
    </row>
    <row r="76" spans="1:14">
      <c r="A76" s="2"/>
      <c r="B76" s="2"/>
      <c r="C76" s="2"/>
      <c r="D76" s="2"/>
      <c r="E76" s="2"/>
      <c r="F76" s="2"/>
      <c r="G76" s="2"/>
    </row>
    <row r="77" spans="1:14">
      <c r="A77" s="2"/>
      <c r="B77" s="2"/>
      <c r="C77" s="2"/>
      <c r="D77" s="2"/>
      <c r="E77" s="2"/>
      <c r="F77" s="2"/>
      <c r="G77" s="2"/>
    </row>
    <row r="78" spans="1:14">
      <c r="A78" s="2"/>
      <c r="B78" s="2"/>
      <c r="C78" s="2"/>
      <c r="D78" s="2"/>
      <c r="E78" s="2"/>
      <c r="F78" s="2"/>
      <c r="G78" s="2"/>
    </row>
    <row r="79" spans="1:14">
      <c r="A79" s="2"/>
      <c r="B79" s="2"/>
      <c r="C79" s="2"/>
      <c r="D79" s="2"/>
      <c r="E79" s="2"/>
      <c r="F79" s="2"/>
      <c r="G79" s="2"/>
    </row>
    <row r="80" spans="1:14">
      <c r="A80" s="2"/>
      <c r="B80" s="2"/>
      <c r="C80" s="2"/>
      <c r="D80" s="2"/>
      <c r="E80" s="2"/>
      <c r="F80" s="2"/>
      <c r="G80" s="2"/>
    </row>
    <row r="81" spans="1:7">
      <c r="A81" s="2"/>
      <c r="B81" s="2"/>
      <c r="C81" s="2"/>
      <c r="D81" s="2"/>
      <c r="E81" s="2"/>
      <c r="F81" s="2"/>
      <c r="G81" s="2"/>
    </row>
    <row r="82" spans="1:7">
      <c r="A82" s="2"/>
      <c r="B82" s="2"/>
      <c r="C82" s="2"/>
      <c r="D82" s="2"/>
      <c r="E82" s="2"/>
      <c r="F82" s="2"/>
      <c r="G82" s="2"/>
    </row>
    <row r="83" spans="1:7">
      <c r="A83" s="2"/>
      <c r="B83" s="2"/>
      <c r="C83" s="2"/>
      <c r="D83" s="2"/>
      <c r="E83" s="2"/>
      <c r="F83" s="2"/>
      <c r="G83" s="2"/>
    </row>
    <row r="84" spans="1:7">
      <c r="A84" s="2"/>
      <c r="B84" s="2"/>
      <c r="C84" s="2"/>
      <c r="D84" s="2"/>
      <c r="E84" s="2"/>
      <c r="F84" s="2"/>
      <c r="G84" s="2"/>
    </row>
    <row r="85" spans="1:7">
      <c r="A85" s="2"/>
      <c r="B85" s="2"/>
      <c r="C85" s="2"/>
      <c r="D85" s="2"/>
      <c r="E85" s="2"/>
      <c r="F85" s="2"/>
      <c r="G85" s="2"/>
    </row>
    <row r="86" spans="1:7">
      <c r="A86" s="2"/>
      <c r="B86" s="2"/>
      <c r="C86" s="2"/>
      <c r="D86" s="2"/>
      <c r="E86" s="2"/>
      <c r="F86" s="2"/>
      <c r="G86" s="2"/>
    </row>
    <row r="87" spans="1:7">
      <c r="A87" s="2"/>
      <c r="B87" s="2"/>
      <c r="C87" s="2"/>
      <c r="D87" s="2"/>
      <c r="E87" s="2"/>
      <c r="F87" s="2"/>
      <c r="G87" s="2"/>
    </row>
    <row r="88" spans="1:7">
      <c r="A88" s="2"/>
      <c r="B88" s="2"/>
      <c r="C88" s="2"/>
      <c r="D88" s="2"/>
      <c r="E88" s="2"/>
      <c r="F88" s="2"/>
      <c r="G88" s="2"/>
    </row>
    <row r="89" spans="1:7">
      <c r="A89" s="2"/>
      <c r="B89" s="2"/>
      <c r="C89" s="2"/>
      <c r="D89" s="2"/>
      <c r="E89" s="2"/>
      <c r="F89" s="2"/>
      <c r="G89" s="2"/>
    </row>
    <row r="90" spans="1:7">
      <c r="A90" s="2"/>
      <c r="B90" s="2"/>
      <c r="C90" s="2"/>
      <c r="D90" s="2"/>
      <c r="E90" s="2"/>
      <c r="F90" s="2"/>
      <c r="G90" s="2"/>
    </row>
    <row r="91" spans="1:7">
      <c r="A91" s="2"/>
      <c r="B91" s="2"/>
      <c r="C91" s="2"/>
      <c r="D91" s="2"/>
      <c r="E91" s="2"/>
      <c r="F91" s="2"/>
      <c r="G91" s="2"/>
    </row>
    <row r="92" spans="1:7">
      <c r="A92" s="2"/>
      <c r="B92" s="2"/>
      <c r="C92" s="2"/>
      <c r="D92" s="2"/>
      <c r="E92" s="2"/>
      <c r="F92" s="2"/>
      <c r="G92" s="2"/>
    </row>
    <row r="93" spans="1:7">
      <c r="A93" s="2"/>
      <c r="B93" s="2"/>
      <c r="C93" s="2"/>
      <c r="D93" s="2"/>
      <c r="E93" s="2"/>
      <c r="F93" s="2"/>
      <c r="G93" s="2"/>
    </row>
    <row r="94" spans="1:7">
      <c r="A94" s="2"/>
      <c r="B94" s="2"/>
      <c r="C94" s="2"/>
      <c r="D94" s="2"/>
      <c r="E94" s="2"/>
      <c r="F94" s="2"/>
      <c r="G94" s="2"/>
    </row>
    <row r="95" spans="1:7">
      <c r="A95" s="2"/>
      <c r="B95" s="2"/>
      <c r="C95" s="2"/>
      <c r="D95" s="2"/>
      <c r="E95" s="2"/>
      <c r="F95" s="2"/>
      <c r="G95" s="2"/>
    </row>
    <row r="96" spans="1:7">
      <c r="A96" s="2"/>
      <c r="B96" s="2"/>
      <c r="C96" s="2"/>
      <c r="D96" s="2"/>
      <c r="E96" s="2"/>
      <c r="F96" s="2"/>
      <c r="G96" s="2"/>
    </row>
    <row r="97" spans="1:7">
      <c r="A97" s="2"/>
      <c r="B97" s="2"/>
      <c r="C97" s="2"/>
      <c r="D97" s="2"/>
      <c r="E97" s="2"/>
      <c r="F97" s="2"/>
      <c r="G97" s="2"/>
    </row>
    <row r="98" spans="1:7">
      <c r="A98" s="2"/>
      <c r="B98" s="2"/>
      <c r="C98" s="2"/>
      <c r="D98" s="2"/>
      <c r="E98" s="2"/>
      <c r="F98" s="2"/>
      <c r="G98" s="2"/>
    </row>
    <row r="99" spans="1:7">
      <c r="A99" s="2"/>
      <c r="B99" s="2"/>
      <c r="C99" s="2"/>
      <c r="D99" s="2"/>
      <c r="E99" s="2"/>
      <c r="F99" s="2"/>
      <c r="G99" s="2"/>
    </row>
    <row r="100" spans="1:7">
      <c r="A100" s="2"/>
      <c r="B100" s="2"/>
      <c r="C100" s="2"/>
      <c r="D100" s="2"/>
      <c r="E100" s="2"/>
      <c r="F100" s="2"/>
      <c r="G100" s="2"/>
    </row>
    <row r="101" spans="1:7">
      <c r="A101" s="2"/>
      <c r="B101" s="2"/>
      <c r="C101" s="2"/>
      <c r="D101" s="2"/>
      <c r="E101" s="2"/>
      <c r="F101" s="2"/>
      <c r="G101" s="2"/>
    </row>
    <row r="102" spans="1:7">
      <c r="A102" s="2"/>
      <c r="B102" s="2"/>
      <c r="C102" s="2"/>
      <c r="D102" s="2"/>
      <c r="E102" s="2"/>
      <c r="F102" s="2"/>
      <c r="G102" s="2"/>
    </row>
    <row r="103" spans="1:7">
      <c r="A103" s="2"/>
      <c r="B103" s="2"/>
      <c r="C103" s="2"/>
      <c r="D103" s="2"/>
      <c r="E103" s="2"/>
      <c r="F103" s="2"/>
      <c r="G103" s="2"/>
    </row>
    <row r="104" spans="1:7">
      <c r="A104" s="2"/>
      <c r="B104" s="2"/>
      <c r="C104" s="2"/>
      <c r="D104" s="2"/>
      <c r="E104" s="2"/>
      <c r="F104" s="2"/>
      <c r="G104" s="2"/>
    </row>
    <row r="105" spans="1:7">
      <c r="A105" s="2"/>
      <c r="B105" s="2"/>
      <c r="C105" s="2"/>
      <c r="D105" s="2"/>
      <c r="E105" s="2"/>
      <c r="F105" s="2"/>
      <c r="G105" s="2"/>
    </row>
    <row r="106" spans="1:7">
      <c r="A106" s="2"/>
      <c r="B106" s="2"/>
      <c r="C106" s="2"/>
      <c r="D106" s="2"/>
      <c r="E106" s="2"/>
      <c r="F106" s="2"/>
      <c r="G106" s="2"/>
    </row>
    <row r="107" spans="1:7">
      <c r="A107" s="2"/>
      <c r="B107" s="2"/>
      <c r="C107" s="2"/>
      <c r="D107" s="2"/>
      <c r="E107" s="2"/>
      <c r="F107" s="2"/>
      <c r="G107" s="2"/>
    </row>
    <row r="108" spans="1:7">
      <c r="A108" s="2"/>
      <c r="B108" s="2"/>
      <c r="C108" s="2"/>
      <c r="D108" s="2"/>
      <c r="E108" s="2"/>
      <c r="F108" s="2"/>
      <c r="G108" s="2"/>
    </row>
    <row r="109" spans="1:7">
      <c r="A109" s="2"/>
      <c r="B109" s="2"/>
      <c r="C109" s="2"/>
      <c r="D109" s="2"/>
      <c r="E109" s="2"/>
      <c r="F109" s="2"/>
      <c r="G109" s="2"/>
    </row>
  </sheetData>
  <mergeCells count="19">
    <mergeCell ref="E21:G21"/>
    <mergeCell ref="A21:C21"/>
    <mergeCell ref="A16:D16"/>
    <mergeCell ref="A17:D17"/>
    <mergeCell ref="A18:D18"/>
    <mergeCell ref="A19:D19"/>
    <mergeCell ref="A14:E14"/>
    <mergeCell ref="A15:D15"/>
    <mergeCell ref="A8:G8"/>
    <mergeCell ref="A9:G9"/>
    <mergeCell ref="A10:G10"/>
    <mergeCell ref="A13:G13"/>
    <mergeCell ref="A6:G6"/>
    <mergeCell ref="A7:G7"/>
    <mergeCell ref="A1:G1"/>
    <mergeCell ref="A2:G2"/>
    <mergeCell ref="A3:G3"/>
    <mergeCell ref="A4:G4"/>
    <mergeCell ref="A5:G5"/>
  </mergeCells>
  <pageMargins left="0.51181102362204722" right="0.39370078740157483" top="0.59055118110236227" bottom="0.59055118110236227" header="0.31496062992125984" footer="0.31496062992125984"/>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W99"/>
  <sheetViews>
    <sheetView view="pageBreakPreview" topLeftCell="A72" zoomScaleNormal="100" zoomScaleSheetLayoutView="100" workbookViewId="0">
      <selection activeCell="Q90" sqref="Q90"/>
    </sheetView>
  </sheetViews>
  <sheetFormatPr defaultRowHeight="12.75"/>
  <cols>
    <col min="1" max="1" width="5" style="240" customWidth="1"/>
    <col min="2" max="2" width="19" style="240" customWidth="1"/>
    <col min="3" max="4" width="9.28515625" style="240" customWidth="1"/>
    <col min="5" max="16" width="12" style="240" customWidth="1"/>
    <col min="17" max="20" width="13.5703125" style="240" customWidth="1"/>
    <col min="21" max="21" width="15.28515625" style="240" customWidth="1"/>
    <col min="22" max="22" width="13.5703125" style="240" hidden="1" customWidth="1"/>
    <col min="23" max="23" width="13.5703125" style="240" customWidth="1"/>
    <col min="24" max="256" width="9.140625" style="240"/>
    <col min="257" max="257" width="5" style="240" customWidth="1"/>
    <col min="258" max="258" width="19" style="240" customWidth="1"/>
    <col min="259" max="260" width="9.28515625" style="240" customWidth="1"/>
    <col min="261" max="272" width="12" style="240" customWidth="1"/>
    <col min="273" max="276" width="13.5703125" style="240" customWidth="1"/>
    <col min="277" max="277" width="17" style="240" customWidth="1"/>
    <col min="278" max="278" width="0" style="240" hidden="1" customWidth="1"/>
    <col min="279" max="279" width="13.5703125" style="240" customWidth="1"/>
    <col min="280" max="512" width="9.140625" style="240"/>
    <col min="513" max="513" width="5" style="240" customWidth="1"/>
    <col min="514" max="514" width="19" style="240" customWidth="1"/>
    <col min="515" max="516" width="9.28515625" style="240" customWidth="1"/>
    <col min="517" max="528" width="12" style="240" customWidth="1"/>
    <col min="529" max="532" width="13.5703125" style="240" customWidth="1"/>
    <col min="533" max="533" width="17" style="240" customWidth="1"/>
    <col min="534" max="534" width="0" style="240" hidden="1" customWidth="1"/>
    <col min="535" max="535" width="13.5703125" style="240" customWidth="1"/>
    <col min="536" max="768" width="9.140625" style="240"/>
    <col min="769" max="769" width="5" style="240" customWidth="1"/>
    <col min="770" max="770" width="19" style="240" customWidth="1"/>
    <col min="771" max="772" width="9.28515625" style="240" customWidth="1"/>
    <col min="773" max="784" width="12" style="240" customWidth="1"/>
    <col min="785" max="788" width="13.5703125" style="240" customWidth="1"/>
    <col min="789" max="789" width="17" style="240" customWidth="1"/>
    <col min="790" max="790" width="0" style="240" hidden="1" customWidth="1"/>
    <col min="791" max="791" width="13.5703125" style="240" customWidth="1"/>
    <col min="792" max="1024" width="9.140625" style="240"/>
    <col min="1025" max="1025" width="5" style="240" customWidth="1"/>
    <col min="1026" max="1026" width="19" style="240" customWidth="1"/>
    <col min="1027" max="1028" width="9.28515625" style="240" customWidth="1"/>
    <col min="1029" max="1040" width="12" style="240" customWidth="1"/>
    <col min="1041" max="1044" width="13.5703125" style="240" customWidth="1"/>
    <col min="1045" max="1045" width="17" style="240" customWidth="1"/>
    <col min="1046" max="1046" width="0" style="240" hidden="1" customWidth="1"/>
    <col min="1047" max="1047" width="13.5703125" style="240" customWidth="1"/>
    <col min="1048" max="1280" width="9.140625" style="240"/>
    <col min="1281" max="1281" width="5" style="240" customWidth="1"/>
    <col min="1282" max="1282" width="19" style="240" customWidth="1"/>
    <col min="1283" max="1284" width="9.28515625" style="240" customWidth="1"/>
    <col min="1285" max="1296" width="12" style="240" customWidth="1"/>
    <col min="1297" max="1300" width="13.5703125" style="240" customWidth="1"/>
    <col min="1301" max="1301" width="17" style="240" customWidth="1"/>
    <col min="1302" max="1302" width="0" style="240" hidden="1" customWidth="1"/>
    <col min="1303" max="1303" width="13.5703125" style="240" customWidth="1"/>
    <col min="1304" max="1536" width="9.140625" style="240"/>
    <col min="1537" max="1537" width="5" style="240" customWidth="1"/>
    <col min="1538" max="1538" width="19" style="240" customWidth="1"/>
    <col min="1539" max="1540" width="9.28515625" style="240" customWidth="1"/>
    <col min="1541" max="1552" width="12" style="240" customWidth="1"/>
    <col min="1553" max="1556" width="13.5703125" style="240" customWidth="1"/>
    <col min="1557" max="1557" width="17" style="240" customWidth="1"/>
    <col min="1558" max="1558" width="0" style="240" hidden="1" customWidth="1"/>
    <col min="1559" max="1559" width="13.5703125" style="240" customWidth="1"/>
    <col min="1560" max="1792" width="9.140625" style="240"/>
    <col min="1793" max="1793" width="5" style="240" customWidth="1"/>
    <col min="1794" max="1794" width="19" style="240" customWidth="1"/>
    <col min="1795" max="1796" width="9.28515625" style="240" customWidth="1"/>
    <col min="1797" max="1808" width="12" style="240" customWidth="1"/>
    <col min="1809" max="1812" width="13.5703125" style="240" customWidth="1"/>
    <col min="1813" max="1813" width="17" style="240" customWidth="1"/>
    <col min="1814" max="1814" width="0" style="240" hidden="1" customWidth="1"/>
    <col min="1815" max="1815" width="13.5703125" style="240" customWidth="1"/>
    <col min="1816" max="2048" width="9.140625" style="240"/>
    <col min="2049" max="2049" width="5" style="240" customWidth="1"/>
    <col min="2050" max="2050" width="19" style="240" customWidth="1"/>
    <col min="2051" max="2052" width="9.28515625" style="240" customWidth="1"/>
    <col min="2053" max="2064" width="12" style="240" customWidth="1"/>
    <col min="2065" max="2068" width="13.5703125" style="240" customWidth="1"/>
    <col min="2069" max="2069" width="17" style="240" customWidth="1"/>
    <col min="2070" max="2070" width="0" style="240" hidden="1" customWidth="1"/>
    <col min="2071" max="2071" width="13.5703125" style="240" customWidth="1"/>
    <col min="2072" max="2304" width="9.140625" style="240"/>
    <col min="2305" max="2305" width="5" style="240" customWidth="1"/>
    <col min="2306" max="2306" width="19" style="240" customWidth="1"/>
    <col min="2307" max="2308" width="9.28515625" style="240" customWidth="1"/>
    <col min="2309" max="2320" width="12" style="240" customWidth="1"/>
    <col min="2321" max="2324" width="13.5703125" style="240" customWidth="1"/>
    <col min="2325" max="2325" width="17" style="240" customWidth="1"/>
    <col min="2326" max="2326" width="0" style="240" hidden="1" customWidth="1"/>
    <col min="2327" max="2327" width="13.5703125" style="240" customWidth="1"/>
    <col min="2328" max="2560" width="9.140625" style="240"/>
    <col min="2561" max="2561" width="5" style="240" customWidth="1"/>
    <col min="2562" max="2562" width="19" style="240" customWidth="1"/>
    <col min="2563" max="2564" width="9.28515625" style="240" customWidth="1"/>
    <col min="2565" max="2576" width="12" style="240" customWidth="1"/>
    <col min="2577" max="2580" width="13.5703125" style="240" customWidth="1"/>
    <col min="2581" max="2581" width="17" style="240" customWidth="1"/>
    <col min="2582" max="2582" width="0" style="240" hidden="1" customWidth="1"/>
    <col min="2583" max="2583" width="13.5703125" style="240" customWidth="1"/>
    <col min="2584" max="2816" width="9.140625" style="240"/>
    <col min="2817" max="2817" width="5" style="240" customWidth="1"/>
    <col min="2818" max="2818" width="19" style="240" customWidth="1"/>
    <col min="2819" max="2820" width="9.28515625" style="240" customWidth="1"/>
    <col min="2821" max="2832" width="12" style="240" customWidth="1"/>
    <col min="2833" max="2836" width="13.5703125" style="240" customWidth="1"/>
    <col min="2837" max="2837" width="17" style="240" customWidth="1"/>
    <col min="2838" max="2838" width="0" style="240" hidden="1" customWidth="1"/>
    <col min="2839" max="2839" width="13.5703125" style="240" customWidth="1"/>
    <col min="2840" max="3072" width="9.140625" style="240"/>
    <col min="3073" max="3073" width="5" style="240" customWidth="1"/>
    <col min="3074" max="3074" width="19" style="240" customWidth="1"/>
    <col min="3075" max="3076" width="9.28515625" style="240" customWidth="1"/>
    <col min="3077" max="3088" width="12" style="240" customWidth="1"/>
    <col min="3089" max="3092" width="13.5703125" style="240" customWidth="1"/>
    <col min="3093" max="3093" width="17" style="240" customWidth="1"/>
    <col min="3094" max="3094" width="0" style="240" hidden="1" customWidth="1"/>
    <col min="3095" max="3095" width="13.5703125" style="240" customWidth="1"/>
    <col min="3096" max="3328" width="9.140625" style="240"/>
    <col min="3329" max="3329" width="5" style="240" customWidth="1"/>
    <col min="3330" max="3330" width="19" style="240" customWidth="1"/>
    <col min="3331" max="3332" width="9.28515625" style="240" customWidth="1"/>
    <col min="3333" max="3344" width="12" style="240" customWidth="1"/>
    <col min="3345" max="3348" width="13.5703125" style="240" customWidth="1"/>
    <col min="3349" max="3349" width="17" style="240" customWidth="1"/>
    <col min="3350" max="3350" width="0" style="240" hidden="1" customWidth="1"/>
    <col min="3351" max="3351" width="13.5703125" style="240" customWidth="1"/>
    <col min="3352" max="3584" width="9.140625" style="240"/>
    <col min="3585" max="3585" width="5" style="240" customWidth="1"/>
    <col min="3586" max="3586" width="19" style="240" customWidth="1"/>
    <col min="3587" max="3588" width="9.28515625" style="240" customWidth="1"/>
    <col min="3589" max="3600" width="12" style="240" customWidth="1"/>
    <col min="3601" max="3604" width="13.5703125" style="240" customWidth="1"/>
    <col min="3605" max="3605" width="17" style="240" customWidth="1"/>
    <col min="3606" max="3606" width="0" style="240" hidden="1" customWidth="1"/>
    <col min="3607" max="3607" width="13.5703125" style="240" customWidth="1"/>
    <col min="3608" max="3840" width="9.140625" style="240"/>
    <col min="3841" max="3841" width="5" style="240" customWidth="1"/>
    <col min="3842" max="3842" width="19" style="240" customWidth="1"/>
    <col min="3843" max="3844" width="9.28515625" style="240" customWidth="1"/>
    <col min="3845" max="3856" width="12" style="240" customWidth="1"/>
    <col min="3857" max="3860" width="13.5703125" style="240" customWidth="1"/>
    <col min="3861" max="3861" width="17" style="240" customWidth="1"/>
    <col min="3862" max="3862" width="0" style="240" hidden="1" customWidth="1"/>
    <col min="3863" max="3863" width="13.5703125" style="240" customWidth="1"/>
    <col min="3864" max="4096" width="9.140625" style="240"/>
    <col min="4097" max="4097" width="5" style="240" customWidth="1"/>
    <col min="4098" max="4098" width="19" style="240" customWidth="1"/>
    <col min="4099" max="4100" width="9.28515625" style="240" customWidth="1"/>
    <col min="4101" max="4112" width="12" style="240" customWidth="1"/>
    <col min="4113" max="4116" width="13.5703125" style="240" customWidth="1"/>
    <col min="4117" max="4117" width="17" style="240" customWidth="1"/>
    <col min="4118" max="4118" width="0" style="240" hidden="1" customWidth="1"/>
    <col min="4119" max="4119" width="13.5703125" style="240" customWidth="1"/>
    <col min="4120" max="4352" width="9.140625" style="240"/>
    <col min="4353" max="4353" width="5" style="240" customWidth="1"/>
    <col min="4354" max="4354" width="19" style="240" customWidth="1"/>
    <col min="4355" max="4356" width="9.28515625" style="240" customWidth="1"/>
    <col min="4357" max="4368" width="12" style="240" customWidth="1"/>
    <col min="4369" max="4372" width="13.5703125" style="240" customWidth="1"/>
    <col min="4373" max="4373" width="17" style="240" customWidth="1"/>
    <col min="4374" max="4374" width="0" style="240" hidden="1" customWidth="1"/>
    <col min="4375" max="4375" width="13.5703125" style="240" customWidth="1"/>
    <col min="4376" max="4608" width="9.140625" style="240"/>
    <col min="4609" max="4609" width="5" style="240" customWidth="1"/>
    <col min="4610" max="4610" width="19" style="240" customWidth="1"/>
    <col min="4611" max="4612" width="9.28515625" style="240" customWidth="1"/>
    <col min="4613" max="4624" width="12" style="240" customWidth="1"/>
    <col min="4625" max="4628" width="13.5703125" style="240" customWidth="1"/>
    <col min="4629" max="4629" width="17" style="240" customWidth="1"/>
    <col min="4630" max="4630" width="0" style="240" hidden="1" customWidth="1"/>
    <col min="4631" max="4631" width="13.5703125" style="240" customWidth="1"/>
    <col min="4632" max="4864" width="9.140625" style="240"/>
    <col min="4865" max="4865" width="5" style="240" customWidth="1"/>
    <col min="4866" max="4866" width="19" style="240" customWidth="1"/>
    <col min="4867" max="4868" width="9.28515625" style="240" customWidth="1"/>
    <col min="4869" max="4880" width="12" style="240" customWidth="1"/>
    <col min="4881" max="4884" width="13.5703125" style="240" customWidth="1"/>
    <col min="4885" max="4885" width="17" style="240" customWidth="1"/>
    <col min="4886" max="4886" width="0" style="240" hidden="1" customWidth="1"/>
    <col min="4887" max="4887" width="13.5703125" style="240" customWidth="1"/>
    <col min="4888" max="5120" width="9.140625" style="240"/>
    <col min="5121" max="5121" width="5" style="240" customWidth="1"/>
    <col min="5122" max="5122" width="19" style="240" customWidth="1"/>
    <col min="5123" max="5124" width="9.28515625" style="240" customWidth="1"/>
    <col min="5125" max="5136" width="12" style="240" customWidth="1"/>
    <col min="5137" max="5140" width="13.5703125" style="240" customWidth="1"/>
    <col min="5141" max="5141" width="17" style="240" customWidth="1"/>
    <col min="5142" max="5142" width="0" style="240" hidden="1" customWidth="1"/>
    <col min="5143" max="5143" width="13.5703125" style="240" customWidth="1"/>
    <col min="5144" max="5376" width="9.140625" style="240"/>
    <col min="5377" max="5377" width="5" style="240" customWidth="1"/>
    <col min="5378" max="5378" width="19" style="240" customWidth="1"/>
    <col min="5379" max="5380" width="9.28515625" style="240" customWidth="1"/>
    <col min="5381" max="5392" width="12" style="240" customWidth="1"/>
    <col min="5393" max="5396" width="13.5703125" style="240" customWidth="1"/>
    <col min="5397" max="5397" width="17" style="240" customWidth="1"/>
    <col min="5398" max="5398" width="0" style="240" hidden="1" customWidth="1"/>
    <col min="5399" max="5399" width="13.5703125" style="240" customWidth="1"/>
    <col min="5400" max="5632" width="9.140625" style="240"/>
    <col min="5633" max="5633" width="5" style="240" customWidth="1"/>
    <col min="5634" max="5634" width="19" style="240" customWidth="1"/>
    <col min="5635" max="5636" width="9.28515625" style="240" customWidth="1"/>
    <col min="5637" max="5648" width="12" style="240" customWidth="1"/>
    <col min="5649" max="5652" width="13.5703125" style="240" customWidth="1"/>
    <col min="5653" max="5653" width="17" style="240" customWidth="1"/>
    <col min="5654" max="5654" width="0" style="240" hidden="1" customWidth="1"/>
    <col min="5655" max="5655" width="13.5703125" style="240" customWidth="1"/>
    <col min="5656" max="5888" width="9.140625" style="240"/>
    <col min="5889" max="5889" width="5" style="240" customWidth="1"/>
    <col min="5890" max="5890" width="19" style="240" customWidth="1"/>
    <col min="5891" max="5892" width="9.28515625" style="240" customWidth="1"/>
    <col min="5893" max="5904" width="12" style="240" customWidth="1"/>
    <col min="5905" max="5908" width="13.5703125" style="240" customWidth="1"/>
    <col min="5909" max="5909" width="17" style="240" customWidth="1"/>
    <col min="5910" max="5910" width="0" style="240" hidden="1" customWidth="1"/>
    <col min="5911" max="5911" width="13.5703125" style="240" customWidth="1"/>
    <col min="5912" max="6144" width="9.140625" style="240"/>
    <col min="6145" max="6145" width="5" style="240" customWidth="1"/>
    <col min="6146" max="6146" width="19" style="240" customWidth="1"/>
    <col min="6147" max="6148" width="9.28515625" style="240" customWidth="1"/>
    <col min="6149" max="6160" width="12" style="240" customWidth="1"/>
    <col min="6161" max="6164" width="13.5703125" style="240" customWidth="1"/>
    <col min="6165" max="6165" width="17" style="240" customWidth="1"/>
    <col min="6166" max="6166" width="0" style="240" hidden="1" customWidth="1"/>
    <col min="6167" max="6167" width="13.5703125" style="240" customWidth="1"/>
    <col min="6168" max="6400" width="9.140625" style="240"/>
    <col min="6401" max="6401" width="5" style="240" customWidth="1"/>
    <col min="6402" max="6402" width="19" style="240" customWidth="1"/>
    <col min="6403" max="6404" width="9.28515625" style="240" customWidth="1"/>
    <col min="6405" max="6416" width="12" style="240" customWidth="1"/>
    <col min="6417" max="6420" width="13.5703125" style="240" customWidth="1"/>
    <col min="6421" max="6421" width="17" style="240" customWidth="1"/>
    <col min="6422" max="6422" width="0" style="240" hidden="1" customWidth="1"/>
    <col min="6423" max="6423" width="13.5703125" style="240" customWidth="1"/>
    <col min="6424" max="6656" width="9.140625" style="240"/>
    <col min="6657" max="6657" width="5" style="240" customWidth="1"/>
    <col min="6658" max="6658" width="19" style="240" customWidth="1"/>
    <col min="6659" max="6660" width="9.28515625" style="240" customWidth="1"/>
    <col min="6661" max="6672" width="12" style="240" customWidth="1"/>
    <col min="6673" max="6676" width="13.5703125" style="240" customWidth="1"/>
    <col min="6677" max="6677" width="17" style="240" customWidth="1"/>
    <col min="6678" max="6678" width="0" style="240" hidden="1" customWidth="1"/>
    <col min="6679" max="6679" width="13.5703125" style="240" customWidth="1"/>
    <col min="6680" max="6912" width="9.140625" style="240"/>
    <col min="6913" max="6913" width="5" style="240" customWidth="1"/>
    <col min="6914" max="6914" width="19" style="240" customWidth="1"/>
    <col min="6915" max="6916" width="9.28515625" style="240" customWidth="1"/>
    <col min="6917" max="6928" width="12" style="240" customWidth="1"/>
    <col min="6929" max="6932" width="13.5703125" style="240" customWidth="1"/>
    <col min="6933" max="6933" width="17" style="240" customWidth="1"/>
    <col min="6934" max="6934" width="0" style="240" hidden="1" customWidth="1"/>
    <col min="6935" max="6935" width="13.5703125" style="240" customWidth="1"/>
    <col min="6936" max="7168" width="9.140625" style="240"/>
    <col min="7169" max="7169" width="5" style="240" customWidth="1"/>
    <col min="7170" max="7170" width="19" style="240" customWidth="1"/>
    <col min="7171" max="7172" width="9.28515625" style="240" customWidth="1"/>
    <col min="7173" max="7184" width="12" style="240" customWidth="1"/>
    <col min="7185" max="7188" width="13.5703125" style="240" customWidth="1"/>
    <col min="7189" max="7189" width="17" style="240" customWidth="1"/>
    <col min="7190" max="7190" width="0" style="240" hidden="1" customWidth="1"/>
    <col min="7191" max="7191" width="13.5703125" style="240" customWidth="1"/>
    <col min="7192" max="7424" width="9.140625" style="240"/>
    <col min="7425" max="7425" width="5" style="240" customWidth="1"/>
    <col min="7426" max="7426" width="19" style="240" customWidth="1"/>
    <col min="7427" max="7428" width="9.28515625" style="240" customWidth="1"/>
    <col min="7429" max="7440" width="12" style="240" customWidth="1"/>
    <col min="7441" max="7444" width="13.5703125" style="240" customWidth="1"/>
    <col min="7445" max="7445" width="17" style="240" customWidth="1"/>
    <col min="7446" max="7446" width="0" style="240" hidden="1" customWidth="1"/>
    <col min="7447" max="7447" width="13.5703125" style="240" customWidth="1"/>
    <col min="7448" max="7680" width="9.140625" style="240"/>
    <col min="7681" max="7681" width="5" style="240" customWidth="1"/>
    <col min="7682" max="7682" width="19" style="240" customWidth="1"/>
    <col min="7683" max="7684" width="9.28515625" style="240" customWidth="1"/>
    <col min="7685" max="7696" width="12" style="240" customWidth="1"/>
    <col min="7697" max="7700" width="13.5703125" style="240" customWidth="1"/>
    <col min="7701" max="7701" width="17" style="240" customWidth="1"/>
    <col min="7702" max="7702" width="0" style="240" hidden="1" customWidth="1"/>
    <col min="7703" max="7703" width="13.5703125" style="240" customWidth="1"/>
    <col min="7704" max="7936" width="9.140625" style="240"/>
    <col min="7937" max="7937" width="5" style="240" customWidth="1"/>
    <col min="7938" max="7938" width="19" style="240" customWidth="1"/>
    <col min="7939" max="7940" width="9.28515625" style="240" customWidth="1"/>
    <col min="7941" max="7952" width="12" style="240" customWidth="1"/>
    <col min="7953" max="7956" width="13.5703125" style="240" customWidth="1"/>
    <col min="7957" max="7957" width="17" style="240" customWidth="1"/>
    <col min="7958" max="7958" width="0" style="240" hidden="1" customWidth="1"/>
    <col min="7959" max="7959" width="13.5703125" style="240" customWidth="1"/>
    <col min="7960" max="8192" width="9.140625" style="240"/>
    <col min="8193" max="8193" width="5" style="240" customWidth="1"/>
    <col min="8194" max="8194" width="19" style="240" customWidth="1"/>
    <col min="8195" max="8196" width="9.28515625" style="240" customWidth="1"/>
    <col min="8197" max="8208" width="12" style="240" customWidth="1"/>
    <col min="8209" max="8212" width="13.5703125" style="240" customWidth="1"/>
    <col min="8213" max="8213" width="17" style="240" customWidth="1"/>
    <col min="8214" max="8214" width="0" style="240" hidden="1" customWidth="1"/>
    <col min="8215" max="8215" width="13.5703125" style="240" customWidth="1"/>
    <col min="8216" max="8448" width="9.140625" style="240"/>
    <col min="8449" max="8449" width="5" style="240" customWidth="1"/>
    <col min="8450" max="8450" width="19" style="240" customWidth="1"/>
    <col min="8451" max="8452" width="9.28515625" style="240" customWidth="1"/>
    <col min="8453" max="8464" width="12" style="240" customWidth="1"/>
    <col min="8465" max="8468" width="13.5703125" style="240" customWidth="1"/>
    <col min="8469" max="8469" width="17" style="240" customWidth="1"/>
    <col min="8470" max="8470" width="0" style="240" hidden="1" customWidth="1"/>
    <col min="8471" max="8471" width="13.5703125" style="240" customWidth="1"/>
    <col min="8472" max="8704" width="9.140625" style="240"/>
    <col min="8705" max="8705" width="5" style="240" customWidth="1"/>
    <col min="8706" max="8706" width="19" style="240" customWidth="1"/>
    <col min="8707" max="8708" width="9.28515625" style="240" customWidth="1"/>
    <col min="8709" max="8720" width="12" style="240" customWidth="1"/>
    <col min="8721" max="8724" width="13.5703125" style="240" customWidth="1"/>
    <col min="8725" max="8725" width="17" style="240" customWidth="1"/>
    <col min="8726" max="8726" width="0" style="240" hidden="1" customWidth="1"/>
    <col min="8727" max="8727" width="13.5703125" style="240" customWidth="1"/>
    <col min="8728" max="8960" width="9.140625" style="240"/>
    <col min="8961" max="8961" width="5" style="240" customWidth="1"/>
    <col min="8962" max="8962" width="19" style="240" customWidth="1"/>
    <col min="8963" max="8964" width="9.28515625" style="240" customWidth="1"/>
    <col min="8965" max="8976" width="12" style="240" customWidth="1"/>
    <col min="8977" max="8980" width="13.5703125" style="240" customWidth="1"/>
    <col min="8981" max="8981" width="17" style="240" customWidth="1"/>
    <col min="8982" max="8982" width="0" style="240" hidden="1" customWidth="1"/>
    <col min="8983" max="8983" width="13.5703125" style="240" customWidth="1"/>
    <col min="8984" max="9216" width="9.140625" style="240"/>
    <col min="9217" max="9217" width="5" style="240" customWidth="1"/>
    <col min="9218" max="9218" width="19" style="240" customWidth="1"/>
    <col min="9219" max="9220" width="9.28515625" style="240" customWidth="1"/>
    <col min="9221" max="9232" width="12" style="240" customWidth="1"/>
    <col min="9233" max="9236" width="13.5703125" style="240" customWidth="1"/>
    <col min="9237" max="9237" width="17" style="240" customWidth="1"/>
    <col min="9238" max="9238" width="0" style="240" hidden="1" customWidth="1"/>
    <col min="9239" max="9239" width="13.5703125" style="240" customWidth="1"/>
    <col min="9240" max="9472" width="9.140625" style="240"/>
    <col min="9473" max="9473" width="5" style="240" customWidth="1"/>
    <col min="9474" max="9474" width="19" style="240" customWidth="1"/>
    <col min="9475" max="9476" width="9.28515625" style="240" customWidth="1"/>
    <col min="9477" max="9488" width="12" style="240" customWidth="1"/>
    <col min="9489" max="9492" width="13.5703125" style="240" customWidth="1"/>
    <col min="9493" max="9493" width="17" style="240" customWidth="1"/>
    <col min="9494" max="9494" width="0" style="240" hidden="1" customWidth="1"/>
    <col min="9495" max="9495" width="13.5703125" style="240" customWidth="1"/>
    <col min="9496" max="9728" width="9.140625" style="240"/>
    <col min="9729" max="9729" width="5" style="240" customWidth="1"/>
    <col min="9730" max="9730" width="19" style="240" customWidth="1"/>
    <col min="9731" max="9732" width="9.28515625" style="240" customWidth="1"/>
    <col min="9733" max="9744" width="12" style="240" customWidth="1"/>
    <col min="9745" max="9748" width="13.5703125" style="240" customWidth="1"/>
    <col min="9749" max="9749" width="17" style="240" customWidth="1"/>
    <col min="9750" max="9750" width="0" style="240" hidden="1" customWidth="1"/>
    <col min="9751" max="9751" width="13.5703125" style="240" customWidth="1"/>
    <col min="9752" max="9984" width="9.140625" style="240"/>
    <col min="9985" max="9985" width="5" style="240" customWidth="1"/>
    <col min="9986" max="9986" width="19" style="240" customWidth="1"/>
    <col min="9987" max="9988" width="9.28515625" style="240" customWidth="1"/>
    <col min="9989" max="10000" width="12" style="240" customWidth="1"/>
    <col min="10001" max="10004" width="13.5703125" style="240" customWidth="1"/>
    <col min="10005" max="10005" width="17" style="240" customWidth="1"/>
    <col min="10006" max="10006" width="0" style="240" hidden="1" customWidth="1"/>
    <col min="10007" max="10007" width="13.5703125" style="240" customWidth="1"/>
    <col min="10008" max="10240" width="9.140625" style="240"/>
    <col min="10241" max="10241" width="5" style="240" customWidth="1"/>
    <col min="10242" max="10242" width="19" style="240" customWidth="1"/>
    <col min="10243" max="10244" width="9.28515625" style="240" customWidth="1"/>
    <col min="10245" max="10256" width="12" style="240" customWidth="1"/>
    <col min="10257" max="10260" width="13.5703125" style="240" customWidth="1"/>
    <col min="10261" max="10261" width="17" style="240" customWidth="1"/>
    <col min="10262" max="10262" width="0" style="240" hidden="1" customWidth="1"/>
    <col min="10263" max="10263" width="13.5703125" style="240" customWidth="1"/>
    <col min="10264" max="10496" width="9.140625" style="240"/>
    <col min="10497" max="10497" width="5" style="240" customWidth="1"/>
    <col min="10498" max="10498" width="19" style="240" customWidth="1"/>
    <col min="10499" max="10500" width="9.28515625" style="240" customWidth="1"/>
    <col min="10501" max="10512" width="12" style="240" customWidth="1"/>
    <col min="10513" max="10516" width="13.5703125" style="240" customWidth="1"/>
    <col min="10517" max="10517" width="17" style="240" customWidth="1"/>
    <col min="10518" max="10518" width="0" style="240" hidden="1" customWidth="1"/>
    <col min="10519" max="10519" width="13.5703125" style="240" customWidth="1"/>
    <col min="10520" max="10752" width="9.140625" style="240"/>
    <col min="10753" max="10753" width="5" style="240" customWidth="1"/>
    <col min="10754" max="10754" width="19" style="240" customWidth="1"/>
    <col min="10755" max="10756" width="9.28515625" style="240" customWidth="1"/>
    <col min="10757" max="10768" width="12" style="240" customWidth="1"/>
    <col min="10769" max="10772" width="13.5703125" style="240" customWidth="1"/>
    <col min="10773" max="10773" width="17" style="240" customWidth="1"/>
    <col min="10774" max="10774" width="0" style="240" hidden="1" customWidth="1"/>
    <col min="10775" max="10775" width="13.5703125" style="240" customWidth="1"/>
    <col min="10776" max="11008" width="9.140625" style="240"/>
    <col min="11009" max="11009" width="5" style="240" customWidth="1"/>
    <col min="11010" max="11010" width="19" style="240" customWidth="1"/>
    <col min="11011" max="11012" width="9.28515625" style="240" customWidth="1"/>
    <col min="11013" max="11024" width="12" style="240" customWidth="1"/>
    <col min="11025" max="11028" width="13.5703125" style="240" customWidth="1"/>
    <col min="11029" max="11029" width="17" style="240" customWidth="1"/>
    <col min="11030" max="11030" width="0" style="240" hidden="1" customWidth="1"/>
    <col min="11031" max="11031" width="13.5703125" style="240" customWidth="1"/>
    <col min="11032" max="11264" width="9.140625" style="240"/>
    <col min="11265" max="11265" width="5" style="240" customWidth="1"/>
    <col min="11266" max="11266" width="19" style="240" customWidth="1"/>
    <col min="11267" max="11268" width="9.28515625" style="240" customWidth="1"/>
    <col min="11269" max="11280" width="12" style="240" customWidth="1"/>
    <col min="11281" max="11284" width="13.5703125" style="240" customWidth="1"/>
    <col min="11285" max="11285" width="17" style="240" customWidth="1"/>
    <col min="11286" max="11286" width="0" style="240" hidden="1" customWidth="1"/>
    <col min="11287" max="11287" width="13.5703125" style="240" customWidth="1"/>
    <col min="11288" max="11520" width="9.140625" style="240"/>
    <col min="11521" max="11521" width="5" style="240" customWidth="1"/>
    <col min="11522" max="11522" width="19" style="240" customWidth="1"/>
    <col min="11523" max="11524" width="9.28515625" style="240" customWidth="1"/>
    <col min="11525" max="11536" width="12" style="240" customWidth="1"/>
    <col min="11537" max="11540" width="13.5703125" style="240" customWidth="1"/>
    <col min="11541" max="11541" width="17" style="240" customWidth="1"/>
    <col min="11542" max="11542" width="0" style="240" hidden="1" customWidth="1"/>
    <col min="11543" max="11543" width="13.5703125" style="240" customWidth="1"/>
    <col min="11544" max="11776" width="9.140625" style="240"/>
    <col min="11777" max="11777" width="5" style="240" customWidth="1"/>
    <col min="11778" max="11778" width="19" style="240" customWidth="1"/>
    <col min="11779" max="11780" width="9.28515625" style="240" customWidth="1"/>
    <col min="11781" max="11792" width="12" style="240" customWidth="1"/>
    <col min="11793" max="11796" width="13.5703125" style="240" customWidth="1"/>
    <col min="11797" max="11797" width="17" style="240" customWidth="1"/>
    <col min="11798" max="11798" width="0" style="240" hidden="1" customWidth="1"/>
    <col min="11799" max="11799" width="13.5703125" style="240" customWidth="1"/>
    <col min="11800" max="12032" width="9.140625" style="240"/>
    <col min="12033" max="12033" width="5" style="240" customWidth="1"/>
    <col min="12034" max="12034" width="19" style="240" customWidth="1"/>
    <col min="12035" max="12036" width="9.28515625" style="240" customWidth="1"/>
    <col min="12037" max="12048" width="12" style="240" customWidth="1"/>
    <col min="12049" max="12052" width="13.5703125" style="240" customWidth="1"/>
    <col min="12053" max="12053" width="17" style="240" customWidth="1"/>
    <col min="12054" max="12054" width="0" style="240" hidden="1" customWidth="1"/>
    <col min="12055" max="12055" width="13.5703125" style="240" customWidth="1"/>
    <col min="12056" max="12288" width="9.140625" style="240"/>
    <col min="12289" max="12289" width="5" style="240" customWidth="1"/>
    <col min="12290" max="12290" width="19" style="240" customWidth="1"/>
    <col min="12291" max="12292" width="9.28515625" style="240" customWidth="1"/>
    <col min="12293" max="12304" width="12" style="240" customWidth="1"/>
    <col min="12305" max="12308" width="13.5703125" style="240" customWidth="1"/>
    <col min="12309" max="12309" width="17" style="240" customWidth="1"/>
    <col min="12310" max="12310" width="0" style="240" hidden="1" customWidth="1"/>
    <col min="12311" max="12311" width="13.5703125" style="240" customWidth="1"/>
    <col min="12312" max="12544" width="9.140625" style="240"/>
    <col min="12545" max="12545" width="5" style="240" customWidth="1"/>
    <col min="12546" max="12546" width="19" style="240" customWidth="1"/>
    <col min="12547" max="12548" width="9.28515625" style="240" customWidth="1"/>
    <col min="12549" max="12560" width="12" style="240" customWidth="1"/>
    <col min="12561" max="12564" width="13.5703125" style="240" customWidth="1"/>
    <col min="12565" max="12565" width="17" style="240" customWidth="1"/>
    <col min="12566" max="12566" width="0" style="240" hidden="1" customWidth="1"/>
    <col min="12567" max="12567" width="13.5703125" style="240" customWidth="1"/>
    <col min="12568" max="12800" width="9.140625" style="240"/>
    <col min="12801" max="12801" width="5" style="240" customWidth="1"/>
    <col min="12802" max="12802" width="19" style="240" customWidth="1"/>
    <col min="12803" max="12804" width="9.28515625" style="240" customWidth="1"/>
    <col min="12805" max="12816" width="12" style="240" customWidth="1"/>
    <col min="12817" max="12820" width="13.5703125" style="240" customWidth="1"/>
    <col min="12821" max="12821" width="17" style="240" customWidth="1"/>
    <col min="12822" max="12822" width="0" style="240" hidden="1" customWidth="1"/>
    <col min="12823" max="12823" width="13.5703125" style="240" customWidth="1"/>
    <col min="12824" max="13056" width="9.140625" style="240"/>
    <col min="13057" max="13057" width="5" style="240" customWidth="1"/>
    <col min="13058" max="13058" width="19" style="240" customWidth="1"/>
    <col min="13059" max="13060" width="9.28515625" style="240" customWidth="1"/>
    <col min="13061" max="13072" width="12" style="240" customWidth="1"/>
    <col min="13073" max="13076" width="13.5703125" style="240" customWidth="1"/>
    <col min="13077" max="13077" width="17" style="240" customWidth="1"/>
    <col min="13078" max="13078" width="0" style="240" hidden="1" customWidth="1"/>
    <col min="13079" max="13079" width="13.5703125" style="240" customWidth="1"/>
    <col min="13080" max="13312" width="9.140625" style="240"/>
    <col min="13313" max="13313" width="5" style="240" customWidth="1"/>
    <col min="13314" max="13314" width="19" style="240" customWidth="1"/>
    <col min="13315" max="13316" width="9.28515625" style="240" customWidth="1"/>
    <col min="13317" max="13328" width="12" style="240" customWidth="1"/>
    <col min="13329" max="13332" width="13.5703125" style="240" customWidth="1"/>
    <col min="13333" max="13333" width="17" style="240" customWidth="1"/>
    <col min="13334" max="13334" width="0" style="240" hidden="1" customWidth="1"/>
    <col min="13335" max="13335" width="13.5703125" style="240" customWidth="1"/>
    <col min="13336" max="13568" width="9.140625" style="240"/>
    <col min="13569" max="13569" width="5" style="240" customWidth="1"/>
    <col min="13570" max="13570" width="19" style="240" customWidth="1"/>
    <col min="13571" max="13572" width="9.28515625" style="240" customWidth="1"/>
    <col min="13573" max="13584" width="12" style="240" customWidth="1"/>
    <col min="13585" max="13588" width="13.5703125" style="240" customWidth="1"/>
    <col min="13589" max="13589" width="17" style="240" customWidth="1"/>
    <col min="13590" max="13590" width="0" style="240" hidden="1" customWidth="1"/>
    <col min="13591" max="13591" width="13.5703125" style="240" customWidth="1"/>
    <col min="13592" max="13824" width="9.140625" style="240"/>
    <col min="13825" max="13825" width="5" style="240" customWidth="1"/>
    <col min="13826" max="13826" width="19" style="240" customWidth="1"/>
    <col min="13827" max="13828" width="9.28515625" style="240" customWidth="1"/>
    <col min="13829" max="13840" width="12" style="240" customWidth="1"/>
    <col min="13841" max="13844" width="13.5703125" style="240" customWidth="1"/>
    <col min="13845" max="13845" width="17" style="240" customWidth="1"/>
    <col min="13846" max="13846" width="0" style="240" hidden="1" customWidth="1"/>
    <col min="13847" max="13847" width="13.5703125" style="240" customWidth="1"/>
    <col min="13848" max="14080" width="9.140625" style="240"/>
    <col min="14081" max="14081" width="5" style="240" customWidth="1"/>
    <col min="14082" max="14082" width="19" style="240" customWidth="1"/>
    <col min="14083" max="14084" width="9.28515625" style="240" customWidth="1"/>
    <col min="14085" max="14096" width="12" style="240" customWidth="1"/>
    <col min="14097" max="14100" width="13.5703125" style="240" customWidth="1"/>
    <col min="14101" max="14101" width="17" style="240" customWidth="1"/>
    <col min="14102" max="14102" width="0" style="240" hidden="1" customWidth="1"/>
    <col min="14103" max="14103" width="13.5703125" style="240" customWidth="1"/>
    <col min="14104" max="14336" width="9.140625" style="240"/>
    <col min="14337" max="14337" width="5" style="240" customWidth="1"/>
    <col min="14338" max="14338" width="19" style="240" customWidth="1"/>
    <col min="14339" max="14340" width="9.28515625" style="240" customWidth="1"/>
    <col min="14341" max="14352" width="12" style="240" customWidth="1"/>
    <col min="14353" max="14356" width="13.5703125" style="240" customWidth="1"/>
    <col min="14357" max="14357" width="17" style="240" customWidth="1"/>
    <col min="14358" max="14358" width="0" style="240" hidden="1" customWidth="1"/>
    <col min="14359" max="14359" width="13.5703125" style="240" customWidth="1"/>
    <col min="14360" max="14592" width="9.140625" style="240"/>
    <col min="14593" max="14593" width="5" style="240" customWidth="1"/>
    <col min="14594" max="14594" width="19" style="240" customWidth="1"/>
    <col min="14595" max="14596" width="9.28515625" style="240" customWidth="1"/>
    <col min="14597" max="14608" width="12" style="240" customWidth="1"/>
    <col min="14609" max="14612" width="13.5703125" style="240" customWidth="1"/>
    <col min="14613" max="14613" width="17" style="240" customWidth="1"/>
    <col min="14614" max="14614" width="0" style="240" hidden="1" customWidth="1"/>
    <col min="14615" max="14615" width="13.5703125" style="240" customWidth="1"/>
    <col min="14616" max="14848" width="9.140625" style="240"/>
    <col min="14849" max="14849" width="5" style="240" customWidth="1"/>
    <col min="14850" max="14850" width="19" style="240" customWidth="1"/>
    <col min="14851" max="14852" width="9.28515625" style="240" customWidth="1"/>
    <col min="14853" max="14864" width="12" style="240" customWidth="1"/>
    <col min="14865" max="14868" width="13.5703125" style="240" customWidth="1"/>
    <col min="14869" max="14869" width="17" style="240" customWidth="1"/>
    <col min="14870" max="14870" width="0" style="240" hidden="1" customWidth="1"/>
    <col min="14871" max="14871" width="13.5703125" style="240" customWidth="1"/>
    <col min="14872" max="15104" width="9.140625" style="240"/>
    <col min="15105" max="15105" width="5" style="240" customWidth="1"/>
    <col min="15106" max="15106" width="19" style="240" customWidth="1"/>
    <col min="15107" max="15108" width="9.28515625" style="240" customWidth="1"/>
    <col min="15109" max="15120" width="12" style="240" customWidth="1"/>
    <col min="15121" max="15124" width="13.5703125" style="240" customWidth="1"/>
    <col min="15125" max="15125" width="17" style="240" customWidth="1"/>
    <col min="15126" max="15126" width="0" style="240" hidden="1" customWidth="1"/>
    <col min="15127" max="15127" width="13.5703125" style="240" customWidth="1"/>
    <col min="15128" max="15360" width="9.140625" style="240"/>
    <col min="15361" max="15361" width="5" style="240" customWidth="1"/>
    <col min="15362" max="15362" width="19" style="240" customWidth="1"/>
    <col min="15363" max="15364" width="9.28515625" style="240" customWidth="1"/>
    <col min="15365" max="15376" width="12" style="240" customWidth="1"/>
    <col min="15377" max="15380" width="13.5703125" style="240" customWidth="1"/>
    <col min="15381" max="15381" width="17" style="240" customWidth="1"/>
    <col min="15382" max="15382" width="0" style="240" hidden="1" customWidth="1"/>
    <col min="15383" max="15383" width="13.5703125" style="240" customWidth="1"/>
    <col min="15384" max="15616" width="9.140625" style="240"/>
    <col min="15617" max="15617" width="5" style="240" customWidth="1"/>
    <col min="15618" max="15618" width="19" style="240" customWidth="1"/>
    <col min="15619" max="15620" width="9.28515625" style="240" customWidth="1"/>
    <col min="15621" max="15632" width="12" style="240" customWidth="1"/>
    <col min="15633" max="15636" width="13.5703125" style="240" customWidth="1"/>
    <col min="15637" max="15637" width="17" style="240" customWidth="1"/>
    <col min="15638" max="15638" width="0" style="240" hidden="1" customWidth="1"/>
    <col min="15639" max="15639" width="13.5703125" style="240" customWidth="1"/>
    <col min="15640" max="15872" width="9.140625" style="240"/>
    <col min="15873" max="15873" width="5" style="240" customWidth="1"/>
    <col min="15874" max="15874" width="19" style="240" customWidth="1"/>
    <col min="15875" max="15876" width="9.28515625" style="240" customWidth="1"/>
    <col min="15877" max="15888" width="12" style="240" customWidth="1"/>
    <col min="15889" max="15892" width="13.5703125" style="240" customWidth="1"/>
    <col min="15893" max="15893" width="17" style="240" customWidth="1"/>
    <col min="15894" max="15894" width="0" style="240" hidden="1" customWidth="1"/>
    <col min="15895" max="15895" width="13.5703125" style="240" customWidth="1"/>
    <col min="15896" max="16128" width="9.140625" style="240"/>
    <col min="16129" max="16129" width="5" style="240" customWidth="1"/>
    <col min="16130" max="16130" width="19" style="240" customWidth="1"/>
    <col min="16131" max="16132" width="9.28515625" style="240" customWidth="1"/>
    <col min="16133" max="16144" width="12" style="240" customWidth="1"/>
    <col min="16145" max="16148" width="13.5703125" style="240" customWidth="1"/>
    <col min="16149" max="16149" width="17" style="240" customWidth="1"/>
    <col min="16150" max="16150" width="0" style="240" hidden="1" customWidth="1"/>
    <col min="16151" max="16151" width="13.5703125" style="240" customWidth="1"/>
    <col min="16152" max="16384" width="9.140625" style="240"/>
  </cols>
  <sheetData>
    <row r="1" spans="1:21" ht="14.25" customHeight="1">
      <c r="S1" s="1113" t="s">
        <v>227</v>
      </c>
      <c r="T1" s="1113"/>
      <c r="U1" s="1113"/>
    </row>
    <row r="2" spans="1:21" ht="18" customHeight="1">
      <c r="A2" s="1114" t="s">
        <v>666</v>
      </c>
      <c r="B2" s="1114"/>
      <c r="C2" s="1114"/>
      <c r="D2" s="1114"/>
      <c r="E2" s="1114"/>
      <c r="F2" s="1114"/>
      <c r="G2" s="1114"/>
      <c r="H2" s="1114"/>
      <c r="I2" s="1114"/>
      <c r="J2" s="1114"/>
      <c r="K2" s="1114"/>
      <c r="L2" s="1114"/>
      <c r="M2" s="1114"/>
      <c r="N2" s="1114"/>
      <c r="O2" s="1114"/>
      <c r="P2" s="1114"/>
      <c r="Q2" s="1114"/>
      <c r="R2" s="1114"/>
      <c r="S2" s="1114"/>
      <c r="T2" s="1114"/>
      <c r="U2" s="1114"/>
    </row>
    <row r="3" spans="1:21" s="241" customFormat="1" ht="24" customHeight="1">
      <c r="B3" s="242" t="s">
        <v>228</v>
      </c>
      <c r="C3" s="243"/>
      <c r="D3" s="243"/>
      <c r="E3" s="243"/>
      <c r="F3" s="243"/>
      <c r="G3" s="243"/>
      <c r="H3" s="243"/>
      <c r="I3" s="243"/>
    </row>
    <row r="4" spans="1:21" s="247" customFormat="1" ht="17.25">
      <c r="A4" s="244" t="s">
        <v>190</v>
      </c>
      <c r="B4" s="245" t="s">
        <v>583</v>
      </c>
      <c r="C4" s="245"/>
      <c r="D4" s="245"/>
      <c r="E4" s="245"/>
      <c r="F4" s="245"/>
      <c r="G4" s="245"/>
      <c r="H4" s="245"/>
      <c r="I4" s="245"/>
      <c r="J4" s="245"/>
      <c r="K4" s="245"/>
      <c r="L4" s="245"/>
      <c r="M4" s="246"/>
      <c r="N4" s="246"/>
      <c r="O4" s="246"/>
      <c r="P4" s="246"/>
      <c r="Q4" s="246"/>
      <c r="R4" s="246"/>
      <c r="S4" s="246"/>
      <c r="T4" s="246"/>
    </row>
    <row r="5" spans="1:21" ht="18" customHeight="1"/>
    <row r="6" spans="1:21" s="252" customFormat="1" ht="15" customHeight="1">
      <c r="A6" s="1115" t="s">
        <v>229</v>
      </c>
      <c r="B6" s="1115" t="s">
        <v>81</v>
      </c>
      <c r="C6" s="1118" t="s">
        <v>230</v>
      </c>
      <c r="D6" s="248" t="s">
        <v>231</v>
      </c>
      <c r="E6" s="249"/>
      <c r="F6" s="249"/>
      <c r="G6" s="249"/>
      <c r="H6" s="249"/>
      <c r="I6" s="249"/>
      <c r="J6" s="249"/>
      <c r="K6" s="249"/>
      <c r="L6" s="249"/>
      <c r="M6" s="1118" t="s">
        <v>232</v>
      </c>
      <c r="N6" s="1121" t="s">
        <v>231</v>
      </c>
      <c r="O6" s="1122"/>
      <c r="P6" s="1123"/>
      <c r="Q6" s="250"/>
      <c r="R6" s="251"/>
      <c r="S6" s="251"/>
      <c r="T6" s="251"/>
    </row>
    <row r="7" spans="1:21" s="253" customFormat="1" ht="13.5" customHeight="1">
      <c r="A7" s="1116"/>
      <c r="B7" s="1116"/>
      <c r="C7" s="1119"/>
      <c r="D7" s="1118" t="s">
        <v>233</v>
      </c>
      <c r="E7" s="1124" t="s">
        <v>234</v>
      </c>
      <c r="F7" s="1124"/>
      <c r="G7" s="1118" t="s">
        <v>235</v>
      </c>
      <c r="H7" s="1124" t="s">
        <v>234</v>
      </c>
      <c r="I7" s="1124"/>
      <c r="J7" s="1118" t="s">
        <v>236</v>
      </c>
      <c r="K7" s="1124" t="s">
        <v>234</v>
      </c>
      <c r="L7" s="1124"/>
      <c r="M7" s="1119"/>
      <c r="N7" s="1118" t="s">
        <v>233</v>
      </c>
      <c r="O7" s="1131" t="s">
        <v>235</v>
      </c>
      <c r="P7" s="1131" t="s">
        <v>236</v>
      </c>
      <c r="Q7" s="1125"/>
      <c r="R7" s="1126"/>
      <c r="S7" s="1126"/>
      <c r="T7" s="1126"/>
    </row>
    <row r="8" spans="1:21" s="253" customFormat="1" ht="144" customHeight="1">
      <c r="A8" s="1117"/>
      <c r="B8" s="1117"/>
      <c r="C8" s="1120"/>
      <c r="D8" s="1120"/>
      <c r="E8" s="254" t="s">
        <v>237</v>
      </c>
      <c r="F8" s="255" t="s">
        <v>238</v>
      </c>
      <c r="G8" s="1120"/>
      <c r="H8" s="254" t="s">
        <v>237</v>
      </c>
      <c r="I8" s="255" t="s">
        <v>238</v>
      </c>
      <c r="J8" s="1120"/>
      <c r="K8" s="254" t="s">
        <v>237</v>
      </c>
      <c r="L8" s="255" t="s">
        <v>238</v>
      </c>
      <c r="M8" s="1120"/>
      <c r="N8" s="1120"/>
      <c r="O8" s="1131"/>
      <c r="P8" s="1131"/>
      <c r="Q8" s="1125"/>
      <c r="R8" s="1126"/>
      <c r="S8" s="1126"/>
      <c r="T8" s="1126"/>
    </row>
    <row r="9" spans="1:21" s="259" customFormat="1" ht="15" customHeight="1">
      <c r="A9" s="256" t="s">
        <v>83</v>
      </c>
      <c r="B9" s="257" t="s">
        <v>98</v>
      </c>
      <c r="C9" s="257" t="s">
        <v>164</v>
      </c>
      <c r="D9" s="257" t="s">
        <v>172</v>
      </c>
      <c r="E9" s="257" t="s">
        <v>7</v>
      </c>
      <c r="F9" s="257" t="s">
        <v>206</v>
      </c>
      <c r="G9" s="257" t="s">
        <v>208</v>
      </c>
      <c r="H9" s="257" t="s">
        <v>239</v>
      </c>
      <c r="I9" s="257" t="s">
        <v>240</v>
      </c>
      <c r="J9" s="257" t="s">
        <v>241</v>
      </c>
      <c r="K9" s="257" t="s">
        <v>242</v>
      </c>
      <c r="L9" s="257" t="s">
        <v>243</v>
      </c>
      <c r="M9" s="257" t="s">
        <v>244</v>
      </c>
      <c r="N9" s="257" t="s">
        <v>245</v>
      </c>
      <c r="O9" s="257" t="s">
        <v>246</v>
      </c>
      <c r="P9" s="257" t="s">
        <v>247</v>
      </c>
      <c r="Q9" s="258"/>
    </row>
    <row r="10" spans="1:21" s="253" customFormat="1" ht="18.95" customHeight="1">
      <c r="A10" s="260" t="s">
        <v>83</v>
      </c>
      <c r="B10" s="261" t="s">
        <v>248</v>
      </c>
      <c r="C10" s="262">
        <f t="shared" ref="C10:C20" si="0">D10+G10+J10</f>
        <v>0</v>
      </c>
      <c r="D10" s="263">
        <f>E10+F10</f>
        <v>0</v>
      </c>
      <c r="E10" s="264"/>
      <c r="F10" s="264"/>
      <c r="G10" s="263">
        <f>H10+I10</f>
        <v>0</v>
      </c>
      <c r="H10" s="264"/>
      <c r="I10" s="264"/>
      <c r="J10" s="263">
        <f>K10+L10</f>
        <v>0</v>
      </c>
      <c r="K10" s="264"/>
      <c r="L10" s="264"/>
      <c r="M10" s="265">
        <f>SUM(N10:P10)</f>
        <v>0</v>
      </c>
      <c r="N10" s="266">
        <f>E10*$N$24+F10*$N$25</f>
        <v>0</v>
      </c>
      <c r="O10" s="266">
        <f t="shared" ref="O10:O21" si="1">H10*$O$24+I10*$O$25</f>
        <v>0</v>
      </c>
      <c r="P10" s="265">
        <f>K10*$P$24+L10*$P$25</f>
        <v>0</v>
      </c>
      <c r="Q10" s="267"/>
      <c r="R10" s="268"/>
      <c r="S10" s="268"/>
      <c r="T10" s="268"/>
    </row>
    <row r="11" spans="1:21" s="270" customFormat="1" ht="18.95" customHeight="1">
      <c r="A11" s="260" t="s">
        <v>98</v>
      </c>
      <c r="B11" s="269" t="s">
        <v>249</v>
      </c>
      <c r="C11" s="262">
        <f t="shared" si="0"/>
        <v>0</v>
      </c>
      <c r="D11" s="263">
        <f t="shared" ref="D11:D21" si="2">E11+F11</f>
        <v>0</v>
      </c>
      <c r="E11" s="264"/>
      <c r="F11" s="264"/>
      <c r="G11" s="263">
        <f t="shared" ref="G11:G21" si="3">H11+I11</f>
        <v>0</v>
      </c>
      <c r="H11" s="264"/>
      <c r="I11" s="264"/>
      <c r="J11" s="263">
        <f t="shared" ref="J11:J21" si="4">K11+L11</f>
        <v>0</v>
      </c>
      <c r="K11" s="264"/>
      <c r="L11" s="264"/>
      <c r="M11" s="265">
        <f t="shared" ref="M11:M20" si="5">SUM(N11:P11)</f>
        <v>0</v>
      </c>
      <c r="N11" s="266">
        <f t="shared" ref="N11:N21" si="6">E11*$N$24+F11*$N$25</f>
        <v>0</v>
      </c>
      <c r="O11" s="266">
        <f t="shared" si="1"/>
        <v>0</v>
      </c>
      <c r="P11" s="265">
        <f t="shared" ref="P11:P21" si="7">K11*$P$24+L11*$P$25</f>
        <v>0</v>
      </c>
      <c r="Q11" s="267"/>
      <c r="R11" s="268"/>
      <c r="S11" s="268"/>
      <c r="T11" s="268"/>
    </row>
    <row r="12" spans="1:21" s="270" customFormat="1" ht="18.95" customHeight="1">
      <c r="A12" s="260" t="s">
        <v>164</v>
      </c>
      <c r="B12" s="269" t="s">
        <v>250</v>
      </c>
      <c r="C12" s="262">
        <f t="shared" si="0"/>
        <v>0</v>
      </c>
      <c r="D12" s="263">
        <f t="shared" si="2"/>
        <v>0</v>
      </c>
      <c r="E12" s="264"/>
      <c r="F12" s="264"/>
      <c r="G12" s="263">
        <f t="shared" si="3"/>
        <v>0</v>
      </c>
      <c r="H12" s="264"/>
      <c r="I12" s="264"/>
      <c r="J12" s="263">
        <f t="shared" si="4"/>
        <v>0</v>
      </c>
      <c r="K12" s="264"/>
      <c r="L12" s="264"/>
      <c r="M12" s="265">
        <f t="shared" si="5"/>
        <v>0</v>
      </c>
      <c r="N12" s="266">
        <f t="shared" si="6"/>
        <v>0</v>
      </c>
      <c r="O12" s="266">
        <f t="shared" si="1"/>
        <v>0</v>
      </c>
      <c r="P12" s="265">
        <f t="shared" si="7"/>
        <v>0</v>
      </c>
      <c r="Q12" s="267"/>
      <c r="R12" s="268"/>
      <c r="S12" s="268"/>
      <c r="T12" s="268"/>
    </row>
    <row r="13" spans="1:21" s="270" customFormat="1" ht="18.95" customHeight="1">
      <c r="A13" s="260" t="s">
        <v>172</v>
      </c>
      <c r="B13" s="269" t="s">
        <v>251</v>
      </c>
      <c r="C13" s="262">
        <f t="shared" si="0"/>
        <v>0</v>
      </c>
      <c r="D13" s="263">
        <f t="shared" si="2"/>
        <v>0</v>
      </c>
      <c r="E13" s="264"/>
      <c r="F13" s="264"/>
      <c r="G13" s="263">
        <f t="shared" si="3"/>
        <v>0</v>
      </c>
      <c r="H13" s="264"/>
      <c r="I13" s="264"/>
      <c r="J13" s="263">
        <f t="shared" si="4"/>
        <v>0</v>
      </c>
      <c r="K13" s="264"/>
      <c r="L13" s="264"/>
      <c r="M13" s="265">
        <f t="shared" si="5"/>
        <v>0</v>
      </c>
      <c r="N13" s="266">
        <f t="shared" si="6"/>
        <v>0</v>
      </c>
      <c r="O13" s="266">
        <f t="shared" si="1"/>
        <v>0</v>
      </c>
      <c r="P13" s="265">
        <f t="shared" si="7"/>
        <v>0</v>
      </c>
      <c r="Q13" s="267"/>
      <c r="R13" s="268"/>
      <c r="S13" s="268"/>
      <c r="T13" s="268"/>
    </row>
    <row r="14" spans="1:21" s="270" customFormat="1" ht="18.95" customHeight="1">
      <c r="A14" s="260" t="s">
        <v>7</v>
      </c>
      <c r="B14" s="269" t="s">
        <v>252</v>
      </c>
      <c r="C14" s="262">
        <f t="shared" si="0"/>
        <v>0</v>
      </c>
      <c r="D14" s="263">
        <f t="shared" si="2"/>
        <v>0</v>
      </c>
      <c r="E14" s="264"/>
      <c r="F14" s="264"/>
      <c r="G14" s="263">
        <f t="shared" si="3"/>
        <v>0</v>
      </c>
      <c r="H14" s="264"/>
      <c r="I14" s="264"/>
      <c r="J14" s="263">
        <f t="shared" si="4"/>
        <v>0</v>
      </c>
      <c r="K14" s="264"/>
      <c r="L14" s="264"/>
      <c r="M14" s="265">
        <f t="shared" si="5"/>
        <v>0</v>
      </c>
      <c r="N14" s="266">
        <f t="shared" si="6"/>
        <v>0</v>
      </c>
      <c r="O14" s="266">
        <f t="shared" si="1"/>
        <v>0</v>
      </c>
      <c r="P14" s="265">
        <f t="shared" si="7"/>
        <v>0</v>
      </c>
      <c r="Q14" s="267"/>
      <c r="R14" s="268"/>
      <c r="S14" s="268"/>
      <c r="T14" s="268"/>
    </row>
    <row r="15" spans="1:21" s="270" customFormat="1" ht="18.95" customHeight="1">
      <c r="A15" s="260" t="s">
        <v>206</v>
      </c>
      <c r="B15" s="269" t="s">
        <v>253</v>
      </c>
      <c r="C15" s="262">
        <f t="shared" si="0"/>
        <v>0</v>
      </c>
      <c r="D15" s="263">
        <f t="shared" si="2"/>
        <v>0</v>
      </c>
      <c r="E15" s="264"/>
      <c r="F15" s="264"/>
      <c r="G15" s="263">
        <f t="shared" si="3"/>
        <v>0</v>
      </c>
      <c r="H15" s="264"/>
      <c r="I15" s="264"/>
      <c r="J15" s="263">
        <f t="shared" si="4"/>
        <v>0</v>
      </c>
      <c r="K15" s="264"/>
      <c r="L15" s="264"/>
      <c r="M15" s="265">
        <f t="shared" si="5"/>
        <v>0</v>
      </c>
      <c r="N15" s="266">
        <f t="shared" si="6"/>
        <v>0</v>
      </c>
      <c r="O15" s="266">
        <f t="shared" si="1"/>
        <v>0</v>
      </c>
      <c r="P15" s="265">
        <f t="shared" si="7"/>
        <v>0</v>
      </c>
      <c r="Q15" s="267"/>
      <c r="R15" s="268"/>
      <c r="S15" s="268"/>
      <c r="T15" s="268"/>
    </row>
    <row r="16" spans="1:21" s="271" customFormat="1" ht="18.95" customHeight="1">
      <c r="A16" s="260" t="s">
        <v>208</v>
      </c>
      <c r="B16" s="269" t="s">
        <v>254</v>
      </c>
      <c r="C16" s="262">
        <f t="shared" si="0"/>
        <v>0</v>
      </c>
      <c r="D16" s="263">
        <f t="shared" si="2"/>
        <v>0</v>
      </c>
      <c r="E16" s="264"/>
      <c r="F16" s="264"/>
      <c r="G16" s="263">
        <f t="shared" si="3"/>
        <v>0</v>
      </c>
      <c r="H16" s="264"/>
      <c r="I16" s="264"/>
      <c r="J16" s="263">
        <f t="shared" si="4"/>
        <v>0</v>
      </c>
      <c r="K16" s="264"/>
      <c r="L16" s="264"/>
      <c r="M16" s="265">
        <f t="shared" si="5"/>
        <v>0</v>
      </c>
      <c r="N16" s="266">
        <f t="shared" si="6"/>
        <v>0</v>
      </c>
      <c r="O16" s="266">
        <f t="shared" si="1"/>
        <v>0</v>
      </c>
      <c r="P16" s="265">
        <f t="shared" si="7"/>
        <v>0</v>
      </c>
      <c r="Q16" s="267"/>
      <c r="R16" s="268"/>
      <c r="S16" s="268"/>
      <c r="T16" s="268"/>
    </row>
    <row r="17" spans="1:20" s="271" customFormat="1" ht="18.95" customHeight="1">
      <c r="A17" s="260" t="s">
        <v>239</v>
      </c>
      <c r="B17" s="269" t="s">
        <v>255</v>
      </c>
      <c r="C17" s="262">
        <f t="shared" si="0"/>
        <v>0</v>
      </c>
      <c r="D17" s="263">
        <f t="shared" si="2"/>
        <v>0</v>
      </c>
      <c r="E17" s="264"/>
      <c r="F17" s="264"/>
      <c r="G17" s="263">
        <f t="shared" si="3"/>
        <v>0</v>
      </c>
      <c r="H17" s="264"/>
      <c r="I17" s="264"/>
      <c r="J17" s="263">
        <f t="shared" si="4"/>
        <v>0</v>
      </c>
      <c r="K17" s="264"/>
      <c r="L17" s="264"/>
      <c r="M17" s="265">
        <f t="shared" si="5"/>
        <v>0</v>
      </c>
      <c r="N17" s="266">
        <f t="shared" si="6"/>
        <v>0</v>
      </c>
      <c r="O17" s="266">
        <f t="shared" si="1"/>
        <v>0</v>
      </c>
      <c r="P17" s="265">
        <f t="shared" si="7"/>
        <v>0</v>
      </c>
      <c r="Q17" s="267"/>
      <c r="R17" s="268"/>
      <c r="S17" s="268"/>
      <c r="T17" s="268"/>
    </row>
    <row r="18" spans="1:20" s="271" customFormat="1" ht="18.95" customHeight="1">
      <c r="A18" s="260" t="s">
        <v>240</v>
      </c>
      <c r="B18" s="269" t="s">
        <v>256</v>
      </c>
      <c r="C18" s="262">
        <f t="shared" si="0"/>
        <v>0</v>
      </c>
      <c r="D18" s="263">
        <f t="shared" si="2"/>
        <v>0</v>
      </c>
      <c r="E18" s="264"/>
      <c r="F18" s="264"/>
      <c r="G18" s="263">
        <f t="shared" si="3"/>
        <v>0</v>
      </c>
      <c r="H18" s="264"/>
      <c r="I18" s="264"/>
      <c r="J18" s="263">
        <f t="shared" si="4"/>
        <v>0</v>
      </c>
      <c r="K18" s="264"/>
      <c r="L18" s="264"/>
      <c r="M18" s="265">
        <f t="shared" si="5"/>
        <v>0</v>
      </c>
      <c r="N18" s="266">
        <f t="shared" si="6"/>
        <v>0</v>
      </c>
      <c r="O18" s="266">
        <f t="shared" si="1"/>
        <v>0</v>
      </c>
      <c r="P18" s="265">
        <f t="shared" si="7"/>
        <v>0</v>
      </c>
      <c r="Q18" s="267"/>
      <c r="R18" s="268"/>
      <c r="S18" s="268"/>
      <c r="T18" s="268"/>
    </row>
    <row r="19" spans="1:20" s="271" customFormat="1" ht="18.95" customHeight="1">
      <c r="A19" s="260" t="s">
        <v>241</v>
      </c>
      <c r="B19" s="269" t="s">
        <v>257</v>
      </c>
      <c r="C19" s="262">
        <f t="shared" si="0"/>
        <v>0</v>
      </c>
      <c r="D19" s="263">
        <f t="shared" si="2"/>
        <v>0</v>
      </c>
      <c r="E19" s="264"/>
      <c r="F19" s="264"/>
      <c r="G19" s="263">
        <f t="shared" si="3"/>
        <v>0</v>
      </c>
      <c r="H19" s="264"/>
      <c r="I19" s="264"/>
      <c r="J19" s="263">
        <f t="shared" si="4"/>
        <v>0</v>
      </c>
      <c r="K19" s="264"/>
      <c r="L19" s="264"/>
      <c r="M19" s="265">
        <f t="shared" si="5"/>
        <v>0</v>
      </c>
      <c r="N19" s="266">
        <f t="shared" si="6"/>
        <v>0</v>
      </c>
      <c r="O19" s="266">
        <f t="shared" si="1"/>
        <v>0</v>
      </c>
      <c r="P19" s="265">
        <f t="shared" si="7"/>
        <v>0</v>
      </c>
      <c r="Q19" s="267"/>
      <c r="R19" s="268"/>
      <c r="S19" s="268"/>
      <c r="T19" s="268"/>
    </row>
    <row r="20" spans="1:20" s="271" customFormat="1" ht="18.95" customHeight="1">
      <c r="A20" s="260" t="s">
        <v>242</v>
      </c>
      <c r="B20" s="269" t="s">
        <v>258</v>
      </c>
      <c r="C20" s="262">
        <f t="shared" si="0"/>
        <v>0</v>
      </c>
      <c r="D20" s="263">
        <f t="shared" si="2"/>
        <v>0</v>
      </c>
      <c r="E20" s="264"/>
      <c r="F20" s="264"/>
      <c r="G20" s="263">
        <f t="shared" si="3"/>
        <v>0</v>
      </c>
      <c r="H20" s="264"/>
      <c r="I20" s="264"/>
      <c r="J20" s="263">
        <f t="shared" si="4"/>
        <v>0</v>
      </c>
      <c r="K20" s="264"/>
      <c r="L20" s="264"/>
      <c r="M20" s="265">
        <f t="shared" si="5"/>
        <v>0</v>
      </c>
      <c r="N20" s="266">
        <f t="shared" si="6"/>
        <v>0</v>
      </c>
      <c r="O20" s="266">
        <f t="shared" si="1"/>
        <v>0</v>
      </c>
      <c r="P20" s="265">
        <f t="shared" si="7"/>
        <v>0</v>
      </c>
      <c r="Q20" s="267"/>
      <c r="R20" s="268"/>
      <c r="S20" s="268"/>
      <c r="T20" s="268"/>
    </row>
    <row r="21" spans="1:20" s="270" customFormat="1" ht="18.95" customHeight="1">
      <c r="A21" s="260" t="s">
        <v>243</v>
      </c>
      <c r="B21" s="269" t="s">
        <v>259</v>
      </c>
      <c r="C21" s="262">
        <f>D21+G21+J21</f>
        <v>0</v>
      </c>
      <c r="D21" s="263">
        <f t="shared" si="2"/>
        <v>0</v>
      </c>
      <c r="E21" s="264"/>
      <c r="F21" s="264"/>
      <c r="G21" s="263">
        <f t="shared" si="3"/>
        <v>0</v>
      </c>
      <c r="H21" s="264"/>
      <c r="I21" s="264"/>
      <c r="J21" s="263">
        <f t="shared" si="4"/>
        <v>0</v>
      </c>
      <c r="K21" s="264"/>
      <c r="L21" s="264"/>
      <c r="M21" s="265">
        <f>SUM(N21:P21)</f>
        <v>0</v>
      </c>
      <c r="N21" s="266">
        <f t="shared" si="6"/>
        <v>0</v>
      </c>
      <c r="O21" s="266">
        <f t="shared" si="1"/>
        <v>0</v>
      </c>
      <c r="P21" s="265">
        <f t="shared" si="7"/>
        <v>0</v>
      </c>
      <c r="Q21" s="267"/>
      <c r="R21" s="268"/>
      <c r="S21" s="268"/>
      <c r="T21" s="268"/>
    </row>
    <row r="22" spans="1:20" s="280" customFormat="1" ht="18.95" customHeight="1">
      <c r="A22" s="272"/>
      <c r="B22" s="273" t="s">
        <v>260</v>
      </c>
      <c r="C22" s="274">
        <f>SUM(C10:C21)/12</f>
        <v>0</v>
      </c>
      <c r="D22" s="274">
        <f>SUM(D10:D21)/12</f>
        <v>0</v>
      </c>
      <c r="E22" s="275" t="s">
        <v>166</v>
      </c>
      <c r="F22" s="275" t="s">
        <v>166</v>
      </c>
      <c r="G22" s="274">
        <f>SUM(G10:G21)/12</f>
        <v>0</v>
      </c>
      <c r="H22" s="275" t="s">
        <v>166</v>
      </c>
      <c r="I22" s="275" t="s">
        <v>166</v>
      </c>
      <c r="J22" s="274">
        <f>SUM(J10:J21)/12</f>
        <v>0</v>
      </c>
      <c r="K22" s="275" t="s">
        <v>166</v>
      </c>
      <c r="L22" s="275" t="s">
        <v>166</v>
      </c>
      <c r="M22" s="276">
        <f>M21+M20+M19+M18+M17+M16+M15+M14+M13+M12+M11+M10</f>
        <v>0</v>
      </c>
      <c r="N22" s="277">
        <f>SUM(N10:N21)</f>
        <v>0</v>
      </c>
      <c r="O22" s="277">
        <f>SUM(O10:O21)</f>
        <v>0</v>
      </c>
      <c r="P22" s="276">
        <f>P21+P20+P19+P18+P17+P16+P15+P14+P13+P12+P11+P10</f>
        <v>0</v>
      </c>
      <c r="Q22" s="278"/>
      <c r="R22" s="279"/>
      <c r="S22" s="279"/>
      <c r="T22" s="279"/>
    </row>
    <row r="23" spans="1:20">
      <c r="C23" s="281" t="s">
        <v>261</v>
      </c>
      <c r="D23" s="282"/>
      <c r="E23" s="282"/>
      <c r="F23" s="282"/>
      <c r="G23" s="282"/>
      <c r="H23" s="282"/>
      <c r="I23" s="282"/>
      <c r="J23" s="282"/>
      <c r="K23" s="282"/>
      <c r="L23" s="282"/>
      <c r="M23" s="283">
        <f>SUM(N22:P22)</f>
        <v>0</v>
      </c>
      <c r="N23" s="282"/>
      <c r="O23" s="282"/>
      <c r="P23" s="283">
        <f>SUM(Q22:T22)</f>
        <v>0</v>
      </c>
    </row>
    <row r="24" spans="1:20" hidden="1">
      <c r="C24" s="281"/>
      <c r="D24" s="282"/>
      <c r="E24" s="282"/>
      <c r="F24" s="282"/>
      <c r="G24" s="282"/>
      <c r="H24" s="282"/>
      <c r="I24" s="282"/>
      <c r="J24" s="282"/>
      <c r="K24" s="282"/>
      <c r="L24" s="282"/>
      <c r="M24" s="282"/>
      <c r="N24" s="240">
        <v>5308</v>
      </c>
      <c r="O24" s="240">
        <v>5469</v>
      </c>
      <c r="P24" s="240">
        <v>6397</v>
      </c>
    </row>
    <row r="25" spans="1:20" hidden="1">
      <c r="C25" s="281"/>
      <c r="D25" s="282"/>
      <c r="E25" s="282"/>
      <c r="F25" s="282"/>
      <c r="G25" s="282"/>
      <c r="H25" s="282"/>
      <c r="I25" s="282"/>
      <c r="J25" s="282"/>
      <c r="K25" s="282"/>
      <c r="L25" s="282"/>
      <c r="M25" s="282"/>
      <c r="N25" s="240">
        <v>5178</v>
      </c>
      <c r="O25" s="240">
        <v>5311</v>
      </c>
      <c r="P25" s="240">
        <v>5567</v>
      </c>
    </row>
    <row r="26" spans="1:20" hidden="1">
      <c r="C26" s="281"/>
      <c r="D26" s="282"/>
      <c r="E26" s="282"/>
      <c r="F26" s="282"/>
      <c r="G26" s="282"/>
      <c r="H26" s="282"/>
      <c r="I26" s="282"/>
      <c r="J26" s="282"/>
      <c r="K26" s="282"/>
      <c r="L26" s="282"/>
      <c r="M26" s="282"/>
      <c r="N26" s="282"/>
      <c r="O26" s="282"/>
    </row>
    <row r="27" spans="1:20" hidden="1">
      <c r="C27" s="281"/>
      <c r="D27" s="282"/>
      <c r="E27" s="282"/>
      <c r="F27" s="282"/>
      <c r="G27" s="282"/>
      <c r="H27" s="282"/>
      <c r="I27" s="282"/>
      <c r="J27" s="282"/>
      <c r="K27" s="282"/>
      <c r="L27" s="282"/>
      <c r="M27" s="282"/>
      <c r="N27" s="282"/>
      <c r="O27" s="282"/>
    </row>
    <row r="28" spans="1:20" ht="12.75" customHeight="1">
      <c r="C28" s="281"/>
      <c r="D28" s="282"/>
      <c r="E28" s="282"/>
      <c r="F28" s="282"/>
      <c r="G28" s="282"/>
      <c r="H28" s="282"/>
      <c r="I28" s="282"/>
      <c r="J28" s="282"/>
      <c r="K28" s="282"/>
      <c r="L28" s="282"/>
      <c r="M28" s="282"/>
      <c r="N28" s="282"/>
      <c r="O28" s="282"/>
    </row>
    <row r="29" spans="1:20" s="252" customFormat="1" ht="15" customHeight="1">
      <c r="A29" s="1115" t="s">
        <v>229</v>
      </c>
      <c r="B29" s="1115" t="s">
        <v>81</v>
      </c>
      <c r="C29" s="1127" t="s">
        <v>262</v>
      </c>
      <c r="D29" s="1127"/>
      <c r="E29" s="248" t="s">
        <v>231</v>
      </c>
      <c r="F29" s="249"/>
      <c r="G29" s="249"/>
      <c r="H29" s="249"/>
      <c r="I29" s="249"/>
      <c r="J29" s="249"/>
      <c r="K29" s="249"/>
      <c r="L29" s="249"/>
      <c r="M29" s="1128" t="s">
        <v>263</v>
      </c>
      <c r="N29" s="248" t="s">
        <v>231</v>
      </c>
      <c r="O29" s="249"/>
      <c r="P29" s="284"/>
      <c r="Q29" s="1128" t="s">
        <v>264</v>
      </c>
    </row>
    <row r="30" spans="1:20" s="252" customFormat="1" ht="15" customHeight="1">
      <c r="A30" s="1116"/>
      <c r="B30" s="1116"/>
      <c r="C30" s="1127"/>
      <c r="D30" s="1127"/>
      <c r="E30" s="1131" t="s">
        <v>232</v>
      </c>
      <c r="F30" s="1118" t="s">
        <v>265</v>
      </c>
      <c r="G30" s="1118" t="s">
        <v>266</v>
      </c>
      <c r="H30" s="1118" t="s">
        <v>267</v>
      </c>
      <c r="I30" s="1118" t="s">
        <v>268</v>
      </c>
      <c r="J30" s="1118" t="s">
        <v>269</v>
      </c>
      <c r="K30" s="1118" t="s">
        <v>270</v>
      </c>
      <c r="L30" s="1131" t="s">
        <v>271</v>
      </c>
      <c r="M30" s="1129"/>
      <c r="N30" s="1118" t="s">
        <v>272</v>
      </c>
      <c r="O30" s="1118" t="s">
        <v>273</v>
      </c>
      <c r="P30" s="1118" t="s">
        <v>274</v>
      </c>
      <c r="Q30" s="1129"/>
    </row>
    <row r="31" spans="1:20" s="253" customFormat="1" ht="77.25" customHeight="1">
      <c r="A31" s="1117"/>
      <c r="B31" s="1117"/>
      <c r="C31" s="1127"/>
      <c r="D31" s="1127"/>
      <c r="E31" s="1131"/>
      <c r="F31" s="1120"/>
      <c r="G31" s="1120"/>
      <c r="H31" s="1120"/>
      <c r="I31" s="1120"/>
      <c r="J31" s="1120"/>
      <c r="K31" s="1120"/>
      <c r="L31" s="1131"/>
      <c r="M31" s="1130"/>
      <c r="N31" s="1120"/>
      <c r="O31" s="1120"/>
      <c r="P31" s="1120"/>
      <c r="Q31" s="1130"/>
    </row>
    <row r="32" spans="1:20" s="259" customFormat="1" ht="15" customHeight="1">
      <c r="A32" s="257" t="s">
        <v>83</v>
      </c>
      <c r="B32" s="257" t="s">
        <v>98</v>
      </c>
      <c r="C32" s="1132" t="s">
        <v>164</v>
      </c>
      <c r="D32" s="1132"/>
      <c r="E32" s="257" t="s">
        <v>172</v>
      </c>
      <c r="F32" s="257" t="s">
        <v>7</v>
      </c>
      <c r="G32" s="257" t="s">
        <v>206</v>
      </c>
      <c r="H32" s="257" t="s">
        <v>208</v>
      </c>
      <c r="I32" s="257" t="s">
        <v>239</v>
      </c>
      <c r="J32" s="257" t="s">
        <v>240</v>
      </c>
      <c r="K32" s="257" t="s">
        <v>241</v>
      </c>
      <c r="L32" s="257" t="s">
        <v>242</v>
      </c>
      <c r="M32" s="257" t="s">
        <v>243</v>
      </c>
      <c r="N32" s="257" t="s">
        <v>244</v>
      </c>
      <c r="O32" s="257" t="s">
        <v>245</v>
      </c>
      <c r="P32" s="257" t="s">
        <v>246</v>
      </c>
      <c r="Q32" s="257" t="s">
        <v>247</v>
      </c>
    </row>
    <row r="33" spans="1:22" s="253" customFormat="1" ht="18.95" customHeight="1">
      <c r="A33" s="260" t="s">
        <v>83</v>
      </c>
      <c r="B33" s="261" t="s">
        <v>248</v>
      </c>
      <c r="C33" s="1133">
        <f>E33+F33+G33+I33+K33+L33+J33+H33</f>
        <v>0</v>
      </c>
      <c r="D33" s="1134"/>
      <c r="E33" s="287">
        <f>M10</f>
        <v>0</v>
      </c>
      <c r="F33" s="288"/>
      <c r="G33" s="288"/>
      <c r="H33" s="289"/>
      <c r="I33" s="290"/>
      <c r="J33" s="291"/>
      <c r="K33" s="292"/>
      <c r="L33" s="292"/>
      <c r="M33" s="265">
        <f>N33+O33+P33</f>
        <v>0</v>
      </c>
      <c r="N33" s="292"/>
      <c r="O33" s="292"/>
      <c r="P33" s="292"/>
      <c r="Q33" s="265">
        <f t="shared" ref="Q33:Q44" si="8">M33+C33</f>
        <v>0</v>
      </c>
    </row>
    <row r="34" spans="1:22" s="270" customFormat="1" ht="18.95" customHeight="1">
      <c r="A34" s="260" t="s">
        <v>98</v>
      </c>
      <c r="B34" s="269" t="s">
        <v>249</v>
      </c>
      <c r="C34" s="1133">
        <f t="shared" ref="C34:C44" si="9">E34+F34+G34+I34+K34+L34+J34+H34</f>
        <v>0</v>
      </c>
      <c r="D34" s="1134"/>
      <c r="E34" s="287">
        <f t="shared" ref="E34:E44" si="10">M11</f>
        <v>0</v>
      </c>
      <c r="F34" s="288"/>
      <c r="G34" s="288"/>
      <c r="H34" s="289"/>
      <c r="I34" s="290"/>
      <c r="J34" s="291"/>
      <c r="K34" s="292"/>
      <c r="L34" s="292"/>
      <c r="M34" s="265">
        <f t="shared" ref="M34:M43" si="11">N34+O34+P34</f>
        <v>0</v>
      </c>
      <c r="N34" s="292"/>
      <c r="O34" s="292"/>
      <c r="P34" s="292"/>
      <c r="Q34" s="265">
        <f t="shared" si="8"/>
        <v>0</v>
      </c>
    </row>
    <row r="35" spans="1:22" s="270" customFormat="1" ht="18.95" customHeight="1">
      <c r="A35" s="260" t="s">
        <v>164</v>
      </c>
      <c r="B35" s="269" t="s">
        <v>250</v>
      </c>
      <c r="C35" s="1133">
        <f t="shared" si="9"/>
        <v>0</v>
      </c>
      <c r="D35" s="1134"/>
      <c r="E35" s="287">
        <f t="shared" si="10"/>
        <v>0</v>
      </c>
      <c r="F35" s="288"/>
      <c r="G35" s="288"/>
      <c r="H35" s="289"/>
      <c r="I35" s="290"/>
      <c r="J35" s="291"/>
      <c r="K35" s="292"/>
      <c r="L35" s="292"/>
      <c r="M35" s="265">
        <f t="shared" si="11"/>
        <v>0</v>
      </c>
      <c r="N35" s="292"/>
      <c r="O35" s="292"/>
      <c r="P35" s="292"/>
      <c r="Q35" s="265">
        <f t="shared" si="8"/>
        <v>0</v>
      </c>
    </row>
    <row r="36" spans="1:22" s="270" customFormat="1" ht="18.95" customHeight="1">
      <c r="A36" s="260" t="s">
        <v>172</v>
      </c>
      <c r="B36" s="269" t="s">
        <v>251</v>
      </c>
      <c r="C36" s="1133">
        <f t="shared" si="9"/>
        <v>0</v>
      </c>
      <c r="D36" s="1134"/>
      <c r="E36" s="287">
        <f t="shared" si="10"/>
        <v>0</v>
      </c>
      <c r="F36" s="288"/>
      <c r="G36" s="288"/>
      <c r="H36" s="289"/>
      <c r="I36" s="290"/>
      <c r="J36" s="291"/>
      <c r="K36" s="292"/>
      <c r="L36" s="292"/>
      <c r="M36" s="265">
        <f t="shared" si="11"/>
        <v>0</v>
      </c>
      <c r="N36" s="292"/>
      <c r="O36" s="292"/>
      <c r="P36" s="292"/>
      <c r="Q36" s="265">
        <f t="shared" si="8"/>
        <v>0</v>
      </c>
    </row>
    <row r="37" spans="1:22" s="270" customFormat="1" ht="18.95" customHeight="1">
      <c r="A37" s="260" t="s">
        <v>7</v>
      </c>
      <c r="B37" s="269" t="s">
        <v>252</v>
      </c>
      <c r="C37" s="1133">
        <f t="shared" si="9"/>
        <v>0</v>
      </c>
      <c r="D37" s="1134"/>
      <c r="E37" s="287">
        <f t="shared" si="10"/>
        <v>0</v>
      </c>
      <c r="F37" s="288"/>
      <c r="G37" s="288"/>
      <c r="H37" s="289"/>
      <c r="I37" s="290"/>
      <c r="J37" s="291"/>
      <c r="K37" s="292"/>
      <c r="L37" s="292"/>
      <c r="M37" s="265">
        <f>N37+O37+P37</f>
        <v>0</v>
      </c>
      <c r="N37" s="292"/>
      <c r="O37" s="292"/>
      <c r="P37" s="292"/>
      <c r="Q37" s="265">
        <f t="shared" si="8"/>
        <v>0</v>
      </c>
    </row>
    <row r="38" spans="1:22" s="270" customFormat="1" ht="18.95" customHeight="1">
      <c r="A38" s="260" t="s">
        <v>206</v>
      </c>
      <c r="B38" s="269" t="s">
        <v>253</v>
      </c>
      <c r="C38" s="1133">
        <f t="shared" si="9"/>
        <v>0</v>
      </c>
      <c r="D38" s="1134"/>
      <c r="E38" s="287">
        <f t="shared" si="10"/>
        <v>0</v>
      </c>
      <c r="F38" s="288"/>
      <c r="G38" s="288"/>
      <c r="H38" s="289"/>
      <c r="I38" s="290"/>
      <c r="J38" s="291"/>
      <c r="K38" s="292"/>
      <c r="L38" s="292"/>
      <c r="M38" s="265">
        <f t="shared" si="11"/>
        <v>0</v>
      </c>
      <c r="N38" s="292"/>
      <c r="O38" s="292"/>
      <c r="P38" s="292"/>
      <c r="Q38" s="265">
        <f t="shared" si="8"/>
        <v>0</v>
      </c>
    </row>
    <row r="39" spans="1:22" s="271" customFormat="1" ht="18.95" customHeight="1">
      <c r="A39" s="260" t="s">
        <v>208</v>
      </c>
      <c r="B39" s="269" t="s">
        <v>254</v>
      </c>
      <c r="C39" s="1133">
        <f t="shared" si="9"/>
        <v>0</v>
      </c>
      <c r="D39" s="1134"/>
      <c r="E39" s="287">
        <f t="shared" si="10"/>
        <v>0</v>
      </c>
      <c r="F39" s="288"/>
      <c r="G39" s="288"/>
      <c r="H39" s="289"/>
      <c r="I39" s="290"/>
      <c r="J39" s="291"/>
      <c r="K39" s="292"/>
      <c r="L39" s="292"/>
      <c r="M39" s="265">
        <f t="shared" si="11"/>
        <v>0</v>
      </c>
      <c r="N39" s="292"/>
      <c r="O39" s="292"/>
      <c r="P39" s="292"/>
      <c r="Q39" s="265">
        <f t="shared" si="8"/>
        <v>0</v>
      </c>
    </row>
    <row r="40" spans="1:22" s="271" customFormat="1" ht="18.95" customHeight="1">
      <c r="A40" s="260" t="s">
        <v>239</v>
      </c>
      <c r="B40" s="269" t="s">
        <v>255</v>
      </c>
      <c r="C40" s="1133">
        <f t="shared" si="9"/>
        <v>0</v>
      </c>
      <c r="D40" s="1134"/>
      <c r="E40" s="287">
        <f t="shared" si="10"/>
        <v>0</v>
      </c>
      <c r="F40" s="288"/>
      <c r="G40" s="288"/>
      <c r="H40" s="289"/>
      <c r="I40" s="290"/>
      <c r="J40" s="291"/>
      <c r="K40" s="292"/>
      <c r="L40" s="292"/>
      <c r="M40" s="265">
        <f t="shared" si="11"/>
        <v>0</v>
      </c>
      <c r="N40" s="292"/>
      <c r="O40" s="292"/>
      <c r="P40" s="292"/>
      <c r="Q40" s="265">
        <f t="shared" si="8"/>
        <v>0</v>
      </c>
    </row>
    <row r="41" spans="1:22" s="271" customFormat="1" ht="18.95" customHeight="1">
      <c r="A41" s="260" t="s">
        <v>240</v>
      </c>
      <c r="B41" s="269" t="s">
        <v>256</v>
      </c>
      <c r="C41" s="1133">
        <f t="shared" si="9"/>
        <v>0</v>
      </c>
      <c r="D41" s="1134"/>
      <c r="E41" s="287">
        <f t="shared" si="10"/>
        <v>0</v>
      </c>
      <c r="F41" s="288"/>
      <c r="G41" s="288"/>
      <c r="H41" s="289"/>
      <c r="I41" s="290"/>
      <c r="J41" s="291"/>
      <c r="K41" s="292"/>
      <c r="L41" s="292"/>
      <c r="M41" s="265">
        <f t="shared" si="11"/>
        <v>0</v>
      </c>
      <c r="N41" s="292"/>
      <c r="O41" s="292"/>
      <c r="P41" s="292"/>
      <c r="Q41" s="265">
        <f t="shared" si="8"/>
        <v>0</v>
      </c>
    </row>
    <row r="42" spans="1:22" s="271" customFormat="1" ht="18.95" customHeight="1">
      <c r="A42" s="260" t="s">
        <v>241</v>
      </c>
      <c r="B42" s="269" t="s">
        <v>257</v>
      </c>
      <c r="C42" s="1133">
        <f t="shared" si="9"/>
        <v>0</v>
      </c>
      <c r="D42" s="1134"/>
      <c r="E42" s="287">
        <f t="shared" si="10"/>
        <v>0</v>
      </c>
      <c r="F42" s="288"/>
      <c r="G42" s="288"/>
      <c r="H42" s="289"/>
      <c r="I42" s="290"/>
      <c r="J42" s="291">
        <f>(E45+F45+G45+K45+I45+L45+H45)*0.008</f>
        <v>0</v>
      </c>
      <c r="K42" s="292"/>
      <c r="L42" s="292"/>
      <c r="M42" s="265">
        <f t="shared" si="11"/>
        <v>0</v>
      </c>
      <c r="N42" s="292"/>
      <c r="O42" s="292"/>
      <c r="P42" s="292"/>
      <c r="Q42" s="265">
        <f t="shared" si="8"/>
        <v>0</v>
      </c>
    </row>
    <row r="43" spans="1:22" s="271" customFormat="1" ht="18.95" customHeight="1">
      <c r="A43" s="260" t="s">
        <v>242</v>
      </c>
      <c r="B43" s="269" t="s">
        <v>258</v>
      </c>
      <c r="C43" s="1133">
        <f t="shared" si="9"/>
        <v>0</v>
      </c>
      <c r="D43" s="1134"/>
      <c r="E43" s="287">
        <f t="shared" si="10"/>
        <v>0</v>
      </c>
      <c r="F43" s="288"/>
      <c r="G43" s="288"/>
      <c r="H43" s="289"/>
      <c r="I43" s="290"/>
      <c r="J43" s="291"/>
      <c r="K43" s="292"/>
      <c r="L43" s="292"/>
      <c r="M43" s="265">
        <f t="shared" si="11"/>
        <v>0</v>
      </c>
      <c r="N43" s="292"/>
      <c r="O43" s="292"/>
      <c r="P43" s="292"/>
      <c r="Q43" s="265">
        <f t="shared" si="8"/>
        <v>0</v>
      </c>
    </row>
    <row r="44" spans="1:22" s="270" customFormat="1" ht="18.95" customHeight="1">
      <c r="A44" s="260" t="s">
        <v>243</v>
      </c>
      <c r="B44" s="269" t="s">
        <v>259</v>
      </c>
      <c r="C44" s="1133">
        <f t="shared" si="9"/>
        <v>0</v>
      </c>
      <c r="D44" s="1134"/>
      <c r="E44" s="287">
        <f t="shared" si="10"/>
        <v>0</v>
      </c>
      <c r="F44" s="288"/>
      <c r="G44" s="288"/>
      <c r="H44" s="289"/>
      <c r="I44" s="290"/>
      <c r="J44" s="293"/>
      <c r="K44" s="292"/>
      <c r="L44" s="292"/>
      <c r="M44" s="265">
        <f>N44+O44+P44</f>
        <v>0</v>
      </c>
      <c r="N44" s="292"/>
      <c r="O44" s="292"/>
      <c r="P44" s="292"/>
      <c r="Q44" s="265">
        <f t="shared" si="8"/>
        <v>0</v>
      </c>
    </row>
    <row r="45" spans="1:22" s="280" customFormat="1" ht="18.95" customHeight="1">
      <c r="A45" s="294"/>
      <c r="B45" s="295" t="s">
        <v>260</v>
      </c>
      <c r="C45" s="1133">
        <f>C44+C43+C42+C41+C40+C39+C38+C37+C36+C35+C34+C33</f>
        <v>0</v>
      </c>
      <c r="D45" s="1134"/>
      <c r="E45" s="296">
        <f t="shared" ref="E45:L45" si="12">SUM(E33:E44)</f>
        <v>0</v>
      </c>
      <c r="F45" s="276">
        <f t="shared" si="12"/>
        <v>0</v>
      </c>
      <c r="G45" s="296">
        <f t="shared" si="12"/>
        <v>0</v>
      </c>
      <c r="H45" s="296">
        <f t="shared" si="12"/>
        <v>0</v>
      </c>
      <c r="I45" s="296">
        <f t="shared" si="12"/>
        <v>0</v>
      </c>
      <c r="J45" s="297">
        <f t="shared" si="12"/>
        <v>0</v>
      </c>
      <c r="K45" s="286">
        <f t="shared" si="12"/>
        <v>0</v>
      </c>
      <c r="L45" s="286">
        <f t="shared" si="12"/>
        <v>0</v>
      </c>
      <c r="M45" s="297">
        <f>M44+M43+M42+M41+M40+M39+M38+M37+M36+M35+M34+M33</f>
        <v>0</v>
      </c>
      <c r="N45" s="297">
        <f>N44+N43+N42+N41+N40+N39+N38+N37+N36+N35+N34+N33</f>
        <v>0</v>
      </c>
      <c r="O45" s="297">
        <f>O44+O43+O42+O41+O40+O39+O38+O37+O36+O35+O34+O33</f>
        <v>0</v>
      </c>
      <c r="P45" s="297">
        <f>P44+P43+P42+P41+P40+P39+P38+P37+P36+P35+P34+P33</f>
        <v>0</v>
      </c>
      <c r="Q45" s="297">
        <f>Q44+Q43+Q42+Q41+Q40+Q39+Q38+Q37+Q36+Q35+Q34+Q33</f>
        <v>0</v>
      </c>
    </row>
    <row r="46" spans="1:22">
      <c r="C46" s="1135">
        <f>SUM(E45:L45)</f>
        <v>0</v>
      </c>
      <c r="D46" s="1136"/>
      <c r="E46" s="282" t="b">
        <f>E45=M22</f>
        <v>1</v>
      </c>
      <c r="F46" s="282"/>
      <c r="G46" s="282"/>
      <c r="H46" s="282"/>
      <c r="I46" s="282"/>
      <c r="J46" s="282"/>
      <c r="K46" s="282"/>
      <c r="L46" s="282"/>
      <c r="M46" s="282"/>
      <c r="N46" s="282"/>
      <c r="O46" s="282"/>
      <c r="P46" s="282"/>
      <c r="Q46" s="283">
        <f>SUM(N45:P45)</f>
        <v>0</v>
      </c>
      <c r="V46" s="283">
        <f>M45+C45</f>
        <v>0</v>
      </c>
    </row>
    <row r="47" spans="1:22" s="270" customFormat="1" ht="29.25" customHeight="1">
      <c r="A47" s="298" t="s">
        <v>275</v>
      </c>
      <c r="B47" s="1137" t="s">
        <v>276</v>
      </c>
      <c r="C47" s="1137"/>
      <c r="D47" s="1137"/>
      <c r="E47" s="1137"/>
      <c r="F47" s="1137"/>
      <c r="G47" s="1137"/>
      <c r="H47" s="1137"/>
      <c r="I47" s="1137"/>
      <c r="J47" s="1137"/>
      <c r="K47" s="1137"/>
      <c r="L47" s="1137"/>
      <c r="M47" s="1137"/>
      <c r="N47" s="1137"/>
      <c r="O47" s="1137"/>
      <c r="P47" s="1137"/>
      <c r="Q47" s="1137"/>
      <c r="R47" s="1137"/>
      <c r="S47" s="1137"/>
      <c r="T47" s="1137"/>
      <c r="U47" s="1137"/>
    </row>
    <row r="48" spans="1:22" s="270" customFormat="1" ht="24" customHeight="1">
      <c r="A48" s="299" t="s">
        <v>277</v>
      </c>
      <c r="B48" s="300" t="s">
        <v>278</v>
      </c>
      <c r="D48" s="301"/>
      <c r="E48" s="301"/>
      <c r="F48" s="301"/>
      <c r="G48" s="301"/>
      <c r="H48" s="301"/>
      <c r="I48" s="301"/>
      <c r="J48" s="301"/>
      <c r="K48" s="301"/>
      <c r="L48" s="301"/>
      <c r="M48" s="301"/>
      <c r="N48" s="301"/>
      <c r="O48" s="301"/>
    </row>
    <row r="49" spans="1:17" s="305" customFormat="1" ht="24" customHeight="1">
      <c r="A49" s="302" t="s">
        <v>279</v>
      </c>
      <c r="B49" s="300" t="s">
        <v>280</v>
      </c>
      <c r="C49" s="303"/>
      <c r="D49" s="304"/>
      <c r="E49" s="304"/>
      <c r="F49" s="304"/>
      <c r="G49" s="304"/>
      <c r="H49" s="304"/>
      <c r="I49" s="304"/>
      <c r="J49" s="304"/>
      <c r="K49" s="304"/>
      <c r="L49" s="304"/>
      <c r="M49" s="304"/>
      <c r="N49" s="304"/>
      <c r="O49" s="304"/>
    </row>
    <row r="50" spans="1:17" ht="12" customHeight="1">
      <c r="A50" s="306"/>
      <c r="B50" s="307"/>
      <c r="C50" s="281"/>
      <c r="D50" s="282"/>
      <c r="E50" s="282"/>
      <c r="F50" s="282"/>
      <c r="G50" s="282"/>
      <c r="H50" s="282"/>
      <c r="I50" s="282"/>
      <c r="J50" s="282"/>
      <c r="K50" s="282"/>
      <c r="L50" s="282"/>
      <c r="M50" s="282"/>
      <c r="N50" s="282"/>
      <c r="O50" s="282"/>
    </row>
    <row r="51" spans="1:17" s="246" customFormat="1" ht="24" customHeight="1">
      <c r="A51" s="244" t="s">
        <v>209</v>
      </c>
      <c r="B51" s="245" t="s">
        <v>619</v>
      </c>
      <c r="C51" s="245"/>
      <c r="D51" s="245"/>
      <c r="E51" s="245"/>
      <c r="F51" s="245"/>
      <c r="G51" s="245"/>
      <c r="H51" s="245"/>
      <c r="I51" s="245"/>
      <c r="J51" s="245"/>
      <c r="K51" s="245"/>
      <c r="L51" s="245"/>
      <c r="M51" s="245"/>
    </row>
    <row r="52" spans="1:17" ht="6.75" customHeight="1"/>
    <row r="53" spans="1:17" s="252" customFormat="1" ht="16.5" customHeight="1">
      <c r="A53" s="1115" t="s">
        <v>229</v>
      </c>
      <c r="B53" s="1115" t="s">
        <v>81</v>
      </c>
      <c r="C53" s="1118" t="s">
        <v>230</v>
      </c>
      <c r="D53" s="1138" t="s">
        <v>262</v>
      </c>
      <c r="E53" s="1139"/>
      <c r="F53" s="308" t="s">
        <v>231</v>
      </c>
      <c r="G53" s="249"/>
      <c r="H53" s="249"/>
      <c r="I53" s="249"/>
      <c r="J53" s="249"/>
      <c r="K53" s="249"/>
      <c r="L53" s="249"/>
      <c r="M53" s="1128" t="s">
        <v>263</v>
      </c>
      <c r="N53" s="308" t="s">
        <v>231</v>
      </c>
      <c r="O53" s="249"/>
      <c r="P53" s="284"/>
      <c r="Q53" s="1128" t="s">
        <v>281</v>
      </c>
    </row>
    <row r="54" spans="1:17" s="252" customFormat="1" ht="15" customHeight="1">
      <c r="A54" s="1116"/>
      <c r="B54" s="1116"/>
      <c r="C54" s="1119"/>
      <c r="D54" s="1140"/>
      <c r="E54" s="1141"/>
      <c r="F54" s="1118" t="s">
        <v>232</v>
      </c>
      <c r="G54" s="1144" t="s">
        <v>265</v>
      </c>
      <c r="H54" s="1118" t="s">
        <v>282</v>
      </c>
      <c r="I54" s="1144" t="s">
        <v>283</v>
      </c>
      <c r="J54" s="1118" t="s">
        <v>284</v>
      </c>
      <c r="K54" s="1144" t="s">
        <v>285</v>
      </c>
      <c r="L54" s="1118" t="s">
        <v>286</v>
      </c>
      <c r="M54" s="1129"/>
      <c r="N54" s="1118" t="s">
        <v>272</v>
      </c>
      <c r="O54" s="1118" t="s">
        <v>287</v>
      </c>
      <c r="P54" s="1118" t="s">
        <v>288</v>
      </c>
      <c r="Q54" s="1129"/>
    </row>
    <row r="55" spans="1:17" s="253" customFormat="1" ht="63.75" customHeight="1">
      <c r="A55" s="1117"/>
      <c r="B55" s="1117"/>
      <c r="C55" s="1120"/>
      <c r="D55" s="1142"/>
      <c r="E55" s="1143"/>
      <c r="F55" s="1120"/>
      <c r="G55" s="1145"/>
      <c r="H55" s="1120"/>
      <c r="I55" s="1145"/>
      <c r="J55" s="1120"/>
      <c r="K55" s="1145"/>
      <c r="L55" s="1120"/>
      <c r="M55" s="1130"/>
      <c r="N55" s="1120"/>
      <c r="O55" s="1120"/>
      <c r="P55" s="1120"/>
      <c r="Q55" s="1130"/>
    </row>
    <row r="56" spans="1:17" s="259" customFormat="1" ht="13.5" customHeight="1">
      <c r="A56" s="256" t="s">
        <v>83</v>
      </c>
      <c r="B56" s="256" t="s">
        <v>98</v>
      </c>
      <c r="C56" s="256" t="s">
        <v>164</v>
      </c>
      <c r="D56" s="1146" t="s">
        <v>172</v>
      </c>
      <c r="E56" s="1147"/>
      <c r="F56" s="309" t="s">
        <v>7</v>
      </c>
      <c r="G56" s="309" t="s">
        <v>206</v>
      </c>
      <c r="H56" s="309" t="s">
        <v>208</v>
      </c>
      <c r="I56" s="309" t="s">
        <v>239</v>
      </c>
      <c r="J56" s="309" t="s">
        <v>240</v>
      </c>
      <c r="K56" s="309" t="s">
        <v>241</v>
      </c>
      <c r="L56" s="309" t="s">
        <v>242</v>
      </c>
      <c r="M56" s="257" t="s">
        <v>243</v>
      </c>
      <c r="N56" s="257" t="s">
        <v>244</v>
      </c>
      <c r="O56" s="309" t="s">
        <v>245</v>
      </c>
      <c r="P56" s="309" t="s">
        <v>246</v>
      </c>
      <c r="Q56" s="257" t="s">
        <v>247</v>
      </c>
    </row>
    <row r="57" spans="1:17" s="305" customFormat="1" ht="18.75" customHeight="1">
      <c r="A57" s="260" t="s">
        <v>83</v>
      </c>
      <c r="B57" s="310" t="s">
        <v>248</v>
      </c>
      <c r="C57" s="311"/>
      <c r="D57" s="1148">
        <f t="shared" ref="D57:D68" si="13">SUM(F57:L57)</f>
        <v>0</v>
      </c>
      <c r="E57" s="1149"/>
      <c r="F57" s="312"/>
      <c r="G57" s="312"/>
      <c r="H57" s="312"/>
      <c r="I57" s="312"/>
      <c r="J57" s="312"/>
      <c r="K57" s="312"/>
      <c r="L57" s="312"/>
      <c r="M57" s="297">
        <f>N57+O57+P57</f>
        <v>0</v>
      </c>
      <c r="N57" s="312"/>
      <c r="O57" s="312"/>
      <c r="P57" s="312"/>
      <c r="Q57" s="297">
        <f t="shared" ref="Q57:Q68" si="14">D57+M57</f>
        <v>0</v>
      </c>
    </row>
    <row r="58" spans="1:17" s="305" customFormat="1" ht="18.75" customHeight="1">
      <c r="A58" s="260" t="s">
        <v>98</v>
      </c>
      <c r="B58" s="310" t="s">
        <v>249</v>
      </c>
      <c r="C58" s="311"/>
      <c r="D58" s="1148">
        <f t="shared" si="13"/>
        <v>0</v>
      </c>
      <c r="E58" s="1149"/>
      <c r="F58" s="312"/>
      <c r="G58" s="312"/>
      <c r="H58" s="312"/>
      <c r="I58" s="312"/>
      <c r="J58" s="312"/>
      <c r="K58" s="312"/>
      <c r="L58" s="312"/>
      <c r="M58" s="297">
        <f t="shared" ref="M58:M68" si="15">N58+O58+P58</f>
        <v>0</v>
      </c>
      <c r="N58" s="312"/>
      <c r="O58" s="312"/>
      <c r="P58" s="312"/>
      <c r="Q58" s="297">
        <f t="shared" si="14"/>
        <v>0</v>
      </c>
    </row>
    <row r="59" spans="1:17" s="305" customFormat="1" ht="18.75" customHeight="1">
      <c r="A59" s="260" t="s">
        <v>164</v>
      </c>
      <c r="B59" s="310" t="s">
        <v>250</v>
      </c>
      <c r="C59" s="311"/>
      <c r="D59" s="1148">
        <f t="shared" si="13"/>
        <v>0</v>
      </c>
      <c r="E59" s="1149"/>
      <c r="F59" s="312"/>
      <c r="G59" s="312"/>
      <c r="H59" s="312"/>
      <c r="I59" s="312"/>
      <c r="J59" s="312"/>
      <c r="K59" s="312"/>
      <c r="L59" s="312"/>
      <c r="M59" s="297">
        <f t="shared" si="15"/>
        <v>0</v>
      </c>
      <c r="N59" s="312"/>
      <c r="O59" s="312"/>
      <c r="P59" s="312"/>
      <c r="Q59" s="297">
        <f t="shared" si="14"/>
        <v>0</v>
      </c>
    </row>
    <row r="60" spans="1:17" s="305" customFormat="1" ht="18.75" customHeight="1">
      <c r="A60" s="260" t="s">
        <v>172</v>
      </c>
      <c r="B60" s="310" t="s">
        <v>251</v>
      </c>
      <c r="C60" s="311"/>
      <c r="D60" s="1148">
        <f t="shared" si="13"/>
        <v>0</v>
      </c>
      <c r="E60" s="1149"/>
      <c r="F60" s="312"/>
      <c r="G60" s="312"/>
      <c r="H60" s="312"/>
      <c r="I60" s="312"/>
      <c r="J60" s="312"/>
      <c r="K60" s="312"/>
      <c r="L60" s="312"/>
      <c r="M60" s="297">
        <f t="shared" si="15"/>
        <v>0</v>
      </c>
      <c r="N60" s="312"/>
      <c r="O60" s="312"/>
      <c r="P60" s="312"/>
      <c r="Q60" s="297">
        <f t="shared" si="14"/>
        <v>0</v>
      </c>
    </row>
    <row r="61" spans="1:17" s="305" customFormat="1" ht="18.75" customHeight="1">
      <c r="A61" s="260" t="s">
        <v>7</v>
      </c>
      <c r="B61" s="310" t="s">
        <v>252</v>
      </c>
      <c r="C61" s="311"/>
      <c r="D61" s="1148">
        <f t="shared" si="13"/>
        <v>0</v>
      </c>
      <c r="E61" s="1149"/>
      <c r="F61" s="312"/>
      <c r="G61" s="312"/>
      <c r="H61" s="312"/>
      <c r="I61" s="312"/>
      <c r="J61" s="312"/>
      <c r="K61" s="312"/>
      <c r="L61" s="312"/>
      <c r="M61" s="297">
        <f t="shared" si="15"/>
        <v>0</v>
      </c>
      <c r="N61" s="312"/>
      <c r="O61" s="312"/>
      <c r="P61" s="312"/>
      <c r="Q61" s="297">
        <f t="shared" si="14"/>
        <v>0</v>
      </c>
    </row>
    <row r="62" spans="1:17" s="305" customFormat="1" ht="18.75" customHeight="1">
      <c r="A62" s="260" t="s">
        <v>206</v>
      </c>
      <c r="B62" s="310" t="s">
        <v>253</v>
      </c>
      <c r="C62" s="311"/>
      <c r="D62" s="1148">
        <f t="shared" si="13"/>
        <v>0</v>
      </c>
      <c r="E62" s="1149"/>
      <c r="F62" s="312"/>
      <c r="G62" s="312"/>
      <c r="H62" s="312"/>
      <c r="I62" s="312"/>
      <c r="J62" s="312"/>
      <c r="K62" s="312"/>
      <c r="L62" s="312"/>
      <c r="M62" s="297">
        <f t="shared" si="15"/>
        <v>0</v>
      </c>
      <c r="N62" s="312"/>
      <c r="O62" s="312"/>
      <c r="P62" s="312"/>
      <c r="Q62" s="297">
        <f t="shared" si="14"/>
        <v>0</v>
      </c>
    </row>
    <row r="63" spans="1:17" s="305" customFormat="1" ht="18.75" customHeight="1">
      <c r="A63" s="260" t="s">
        <v>208</v>
      </c>
      <c r="B63" s="310" t="s">
        <v>254</v>
      </c>
      <c r="C63" s="311"/>
      <c r="D63" s="1148">
        <f t="shared" si="13"/>
        <v>0</v>
      </c>
      <c r="E63" s="1149"/>
      <c r="F63" s="312"/>
      <c r="G63" s="312"/>
      <c r="H63" s="312"/>
      <c r="I63" s="312"/>
      <c r="J63" s="312"/>
      <c r="K63" s="312"/>
      <c r="L63" s="312"/>
      <c r="M63" s="297">
        <f t="shared" si="15"/>
        <v>0</v>
      </c>
      <c r="N63" s="312"/>
      <c r="O63" s="312"/>
      <c r="P63" s="312"/>
      <c r="Q63" s="297">
        <f t="shared" si="14"/>
        <v>0</v>
      </c>
    </row>
    <row r="64" spans="1:17" s="305" customFormat="1" ht="18.75" customHeight="1">
      <c r="A64" s="260" t="s">
        <v>239</v>
      </c>
      <c r="B64" s="310" t="s">
        <v>255</v>
      </c>
      <c r="C64" s="311"/>
      <c r="D64" s="1148">
        <f t="shared" si="13"/>
        <v>0</v>
      </c>
      <c r="E64" s="1149"/>
      <c r="F64" s="312"/>
      <c r="G64" s="312"/>
      <c r="H64" s="312"/>
      <c r="I64" s="312"/>
      <c r="J64" s="312"/>
      <c r="K64" s="312"/>
      <c r="L64" s="312"/>
      <c r="M64" s="297">
        <f t="shared" si="15"/>
        <v>0</v>
      </c>
      <c r="N64" s="312"/>
      <c r="O64" s="312"/>
      <c r="P64" s="312"/>
      <c r="Q64" s="297">
        <f t="shared" si="14"/>
        <v>0</v>
      </c>
    </row>
    <row r="65" spans="1:22" s="305" customFormat="1" ht="18.75" customHeight="1">
      <c r="A65" s="260" t="s">
        <v>240</v>
      </c>
      <c r="B65" s="310" t="s">
        <v>256</v>
      </c>
      <c r="C65" s="311"/>
      <c r="D65" s="1148">
        <f t="shared" si="13"/>
        <v>0</v>
      </c>
      <c r="E65" s="1149"/>
      <c r="F65" s="312"/>
      <c r="G65" s="312"/>
      <c r="H65" s="312"/>
      <c r="I65" s="312"/>
      <c r="J65" s="312"/>
      <c r="K65" s="312"/>
      <c r="L65" s="312"/>
      <c r="M65" s="297">
        <f t="shared" si="15"/>
        <v>0</v>
      </c>
      <c r="N65" s="312"/>
      <c r="O65" s="312"/>
      <c r="P65" s="312"/>
      <c r="Q65" s="297">
        <f t="shared" si="14"/>
        <v>0</v>
      </c>
    </row>
    <row r="66" spans="1:22" s="305" customFormat="1" ht="18.75" customHeight="1">
      <c r="A66" s="260" t="s">
        <v>241</v>
      </c>
      <c r="B66" s="310" t="s">
        <v>257</v>
      </c>
      <c r="C66" s="311"/>
      <c r="D66" s="1148">
        <f t="shared" si="13"/>
        <v>0</v>
      </c>
      <c r="E66" s="1149"/>
      <c r="F66" s="312"/>
      <c r="G66" s="312"/>
      <c r="H66" s="312"/>
      <c r="I66" s="312"/>
      <c r="J66" s="312"/>
      <c r="K66" s="312"/>
      <c r="L66" s="312"/>
      <c r="M66" s="297">
        <f t="shared" si="15"/>
        <v>0</v>
      </c>
      <c r="N66" s="312"/>
      <c r="O66" s="312"/>
      <c r="P66" s="312"/>
      <c r="Q66" s="297">
        <f t="shared" si="14"/>
        <v>0</v>
      </c>
    </row>
    <row r="67" spans="1:22" s="305" customFormat="1" ht="18.75" customHeight="1">
      <c r="A67" s="260" t="s">
        <v>242</v>
      </c>
      <c r="B67" s="310" t="s">
        <v>258</v>
      </c>
      <c r="C67" s="311"/>
      <c r="D67" s="1148">
        <f t="shared" si="13"/>
        <v>0</v>
      </c>
      <c r="E67" s="1149"/>
      <c r="F67" s="312"/>
      <c r="G67" s="312"/>
      <c r="H67" s="312"/>
      <c r="I67" s="312"/>
      <c r="J67" s="312"/>
      <c r="K67" s="312"/>
      <c r="L67" s="312"/>
      <c r="M67" s="297">
        <f t="shared" si="15"/>
        <v>0</v>
      </c>
      <c r="N67" s="312"/>
      <c r="O67" s="312"/>
      <c r="P67" s="312"/>
      <c r="Q67" s="297">
        <f t="shared" si="14"/>
        <v>0</v>
      </c>
    </row>
    <row r="68" spans="1:22" s="305" customFormat="1" ht="18.75" customHeight="1">
      <c r="A68" s="260" t="s">
        <v>243</v>
      </c>
      <c r="B68" s="310" t="s">
        <v>259</v>
      </c>
      <c r="C68" s="311"/>
      <c r="D68" s="1148">
        <f t="shared" si="13"/>
        <v>0</v>
      </c>
      <c r="E68" s="1149"/>
      <c r="F68" s="312"/>
      <c r="G68" s="312"/>
      <c r="H68" s="312"/>
      <c r="I68" s="312"/>
      <c r="J68" s="312"/>
      <c r="K68" s="312"/>
      <c r="L68" s="312"/>
      <c r="M68" s="297">
        <f t="shared" si="15"/>
        <v>0</v>
      </c>
      <c r="N68" s="312"/>
      <c r="O68" s="312"/>
      <c r="P68" s="312"/>
      <c r="Q68" s="297">
        <f t="shared" si="14"/>
        <v>0</v>
      </c>
    </row>
    <row r="69" spans="1:22" s="270" customFormat="1" ht="19.5" customHeight="1">
      <c r="A69" s="313"/>
      <c r="B69" s="314" t="s">
        <v>289</v>
      </c>
      <c r="C69" s="315">
        <f>SUM(C57:C68)/12</f>
        <v>0</v>
      </c>
      <c r="D69" s="1148">
        <f>SUM(D57:E68)</f>
        <v>0</v>
      </c>
      <c r="E69" s="1149"/>
      <c r="F69" s="316">
        <f t="shared" ref="F69:L69" si="16">SUM(F57:F68)</f>
        <v>0</v>
      </c>
      <c r="G69" s="316">
        <f t="shared" si="16"/>
        <v>0</v>
      </c>
      <c r="H69" s="316">
        <f t="shared" si="16"/>
        <v>0</v>
      </c>
      <c r="I69" s="316">
        <f t="shared" si="16"/>
        <v>0</v>
      </c>
      <c r="J69" s="316">
        <f t="shared" si="16"/>
        <v>0</v>
      </c>
      <c r="K69" s="316">
        <f t="shared" si="16"/>
        <v>0</v>
      </c>
      <c r="L69" s="316">
        <f t="shared" si="16"/>
        <v>0</v>
      </c>
      <c r="M69" s="317">
        <f>M68+M67+M66+M65+M64+M63+M62+M61+M60+M59+M58+M57</f>
        <v>0</v>
      </c>
      <c r="N69" s="297">
        <f>N68+N67+N66+N65+N64+N63+N62+N61+N60+N59+N58+N57</f>
        <v>0</v>
      </c>
      <c r="O69" s="285">
        <f>O68+O67+O66+O65+O64+O63+O62+O61+O60+O59+O58+O57</f>
        <v>0</v>
      </c>
      <c r="P69" s="285">
        <f>P68+P67+P66+P65+P64+P63+P62+P61+P60+P59+P58+P57</f>
        <v>0</v>
      </c>
      <c r="Q69" s="297">
        <f>Q68+Q67+Q66+Q65+Q64+Q63+Q62+Q61+Q60+Q59+Q58+Q57</f>
        <v>0</v>
      </c>
    </row>
    <row r="70" spans="1:22" ht="13.5" customHeight="1">
      <c r="C70" s="281" t="s">
        <v>261</v>
      </c>
      <c r="E70" s="283">
        <f>F69+G69+I69+J69+L69+H69+K69</f>
        <v>0</v>
      </c>
      <c r="M70" s="283">
        <f>SUM(N69:P69)</f>
        <v>0</v>
      </c>
      <c r="Q70" s="283">
        <f>D69+M69</f>
        <v>0</v>
      </c>
      <c r="V70" s="283"/>
    </row>
    <row r="71" spans="1:22" s="270" customFormat="1" ht="16.5" customHeight="1">
      <c r="A71" s="302" t="s">
        <v>290</v>
      </c>
      <c r="B71" s="300" t="s">
        <v>291</v>
      </c>
      <c r="D71" s="301"/>
      <c r="E71" s="301"/>
      <c r="F71" s="301"/>
      <c r="G71" s="301"/>
      <c r="H71" s="301"/>
      <c r="I71" s="301"/>
      <c r="J71" s="301"/>
      <c r="K71" s="301"/>
      <c r="L71" s="301"/>
      <c r="M71" s="301"/>
      <c r="N71" s="301"/>
      <c r="O71" s="301"/>
      <c r="T71" s="318"/>
    </row>
    <row r="72" spans="1:22" s="270" customFormat="1" ht="16.5" customHeight="1">
      <c r="A72" s="302" t="s">
        <v>292</v>
      </c>
      <c r="B72" s="300" t="s">
        <v>280</v>
      </c>
      <c r="D72" s="301"/>
      <c r="E72" s="301"/>
      <c r="F72" s="301"/>
      <c r="G72" s="301"/>
      <c r="H72" s="301"/>
      <c r="I72" s="301"/>
      <c r="J72" s="301"/>
      <c r="K72" s="301"/>
      <c r="L72" s="301"/>
      <c r="M72" s="1150" t="s">
        <v>293</v>
      </c>
      <c r="N72" s="1152" t="s">
        <v>617</v>
      </c>
      <c r="O72" s="1152"/>
      <c r="P72" s="1152"/>
      <c r="Q72" s="1152"/>
      <c r="R72" s="1152"/>
      <c r="S72" s="1152"/>
    </row>
    <row r="73" spans="1:22" s="246" customFormat="1" ht="21" customHeight="1">
      <c r="A73" s="244" t="s">
        <v>211</v>
      </c>
      <c r="B73" s="245" t="s">
        <v>618</v>
      </c>
      <c r="C73" s="245"/>
      <c r="D73" s="245"/>
      <c r="E73" s="245"/>
      <c r="F73" s="245"/>
      <c r="G73" s="245"/>
      <c r="H73" s="245"/>
      <c r="I73" s="245"/>
      <c r="J73" s="245"/>
      <c r="K73" s="245"/>
      <c r="L73" s="245"/>
      <c r="M73" s="1151"/>
      <c r="N73" s="1152"/>
      <c r="O73" s="1152"/>
      <c r="P73" s="1152"/>
      <c r="Q73" s="1152"/>
      <c r="R73" s="1152"/>
      <c r="S73" s="1152"/>
    </row>
    <row r="74" spans="1:22" s="320" customFormat="1" ht="5.25" customHeight="1">
      <c r="A74" s="319"/>
      <c r="M74" s="240"/>
      <c r="N74" s="240"/>
      <c r="O74" s="240"/>
      <c r="P74" s="240"/>
      <c r="Q74" s="240"/>
      <c r="R74" s="240"/>
    </row>
    <row r="75" spans="1:22" ht="53.25" customHeight="1">
      <c r="A75" s="260" t="s">
        <v>294</v>
      </c>
      <c r="B75" s="1163" t="s">
        <v>295</v>
      </c>
      <c r="C75" s="1163"/>
      <c r="D75" s="1164" t="s">
        <v>584</v>
      </c>
      <c r="E75" s="1165"/>
      <c r="F75" s="1164" t="s">
        <v>631</v>
      </c>
      <c r="G75" s="1165"/>
      <c r="H75" s="321"/>
      <c r="I75" s="322"/>
      <c r="J75" s="322"/>
      <c r="K75" s="322"/>
      <c r="L75" s="322"/>
      <c r="N75" s="260" t="s">
        <v>294</v>
      </c>
      <c r="O75" s="1163" t="s">
        <v>295</v>
      </c>
      <c r="P75" s="1163"/>
      <c r="Q75" s="1163"/>
      <c r="R75" s="323" t="s">
        <v>296</v>
      </c>
      <c r="S75" s="323" t="s">
        <v>297</v>
      </c>
    </row>
    <row r="76" spans="1:22" s="280" customFormat="1" ht="22.5" customHeight="1">
      <c r="A76" s="260" t="s">
        <v>190</v>
      </c>
      <c r="B76" s="1153" t="s">
        <v>298</v>
      </c>
      <c r="C76" s="1153"/>
      <c r="D76" s="1154"/>
      <c r="E76" s="1155"/>
      <c r="F76" s="1133">
        <f>D76*0.085</f>
        <v>0</v>
      </c>
      <c r="G76" s="1134"/>
      <c r="H76" s="278"/>
      <c r="I76" s="279"/>
      <c r="J76" s="279"/>
      <c r="K76" s="279"/>
      <c r="L76" s="279"/>
      <c r="M76" s="324"/>
      <c r="N76" s="260" t="s">
        <v>190</v>
      </c>
      <c r="O76" s="1156" t="s">
        <v>298</v>
      </c>
      <c r="P76" s="1156"/>
      <c r="Q76" s="1156"/>
      <c r="R76" s="325"/>
      <c r="S76" s="297">
        <f>R76*6157.65</f>
        <v>0</v>
      </c>
    </row>
    <row r="77" spans="1:22" s="280" customFormat="1" ht="22.5" customHeight="1">
      <c r="A77" s="260" t="s">
        <v>209</v>
      </c>
      <c r="B77" s="1153" t="s">
        <v>299</v>
      </c>
      <c r="C77" s="1153"/>
      <c r="D77" s="1154"/>
      <c r="E77" s="1155"/>
      <c r="F77" s="1133">
        <f>D77*0.085</f>
        <v>0</v>
      </c>
      <c r="G77" s="1134"/>
      <c r="H77" s="278"/>
      <c r="I77" s="279"/>
      <c r="J77" s="279"/>
      <c r="K77" s="279"/>
      <c r="L77" s="279"/>
      <c r="M77" s="326"/>
      <c r="N77" s="260" t="s">
        <v>209</v>
      </c>
      <c r="O77" s="1156" t="s">
        <v>299</v>
      </c>
      <c r="P77" s="1156"/>
      <c r="Q77" s="1156"/>
      <c r="R77" s="327" t="s">
        <v>300</v>
      </c>
      <c r="S77" s="297">
        <f>S78+S79+S80</f>
        <v>0</v>
      </c>
    </row>
    <row r="78" spans="1:22" s="270" customFormat="1" ht="22.5" customHeight="1">
      <c r="A78" s="1157" t="s">
        <v>289</v>
      </c>
      <c r="B78" s="1158"/>
      <c r="C78" s="1159"/>
      <c r="D78" s="1160">
        <f>D76+D77</f>
        <v>0</v>
      </c>
      <c r="E78" s="1161"/>
      <c r="F78" s="1160">
        <f>F76+F77</f>
        <v>0</v>
      </c>
      <c r="G78" s="1161"/>
      <c r="H78" s="328"/>
      <c r="I78" s="318"/>
      <c r="J78" s="318"/>
      <c r="K78" s="318"/>
      <c r="L78" s="318"/>
      <c r="M78" s="305"/>
      <c r="N78" s="260" t="s">
        <v>83</v>
      </c>
      <c r="O78" s="1162" t="s">
        <v>301</v>
      </c>
      <c r="P78" s="1162"/>
      <c r="Q78" s="1162"/>
      <c r="R78" s="329"/>
      <c r="S78" s="276">
        <f>R78*2943.23</f>
        <v>0</v>
      </c>
    </row>
    <row r="79" spans="1:22" ht="22.5" customHeight="1">
      <c r="F79" s="330"/>
      <c r="G79" s="330"/>
      <c r="M79" s="305"/>
      <c r="N79" s="260" t="s">
        <v>98</v>
      </c>
      <c r="O79" s="1162" t="s">
        <v>302</v>
      </c>
      <c r="P79" s="1162"/>
      <c r="Q79" s="1162"/>
      <c r="R79" s="329"/>
      <c r="S79" s="276">
        <f>R79*490.54</f>
        <v>0</v>
      </c>
    </row>
    <row r="80" spans="1:22" s="320" customFormat="1" ht="22.5" customHeight="1">
      <c r="M80" s="305"/>
      <c r="N80" s="260" t="s">
        <v>164</v>
      </c>
      <c r="O80" s="1162" t="s">
        <v>303</v>
      </c>
      <c r="P80" s="1162"/>
      <c r="Q80" s="1162"/>
      <c r="R80" s="325"/>
      <c r="S80" s="297">
        <f>R80*490.54</f>
        <v>0</v>
      </c>
    </row>
    <row r="81" spans="1:23" ht="21.75" customHeight="1">
      <c r="A81" s="244" t="s">
        <v>213</v>
      </c>
      <c r="B81" s="245" t="s">
        <v>585</v>
      </c>
      <c r="C81" s="246"/>
      <c r="D81" s="246"/>
      <c r="E81" s="246"/>
      <c r="F81" s="246"/>
      <c r="G81" s="246"/>
      <c r="M81" s="305"/>
      <c r="N81" s="1163" t="s">
        <v>304</v>
      </c>
      <c r="O81" s="1163"/>
      <c r="P81" s="1163"/>
      <c r="Q81" s="1163"/>
      <c r="R81" s="331" t="s">
        <v>300</v>
      </c>
      <c r="S81" s="332">
        <f>S76+S77</f>
        <v>0</v>
      </c>
    </row>
    <row r="82" spans="1:23" ht="9" customHeight="1">
      <c r="A82" s="244"/>
      <c r="B82" s="245"/>
      <c r="C82" s="246"/>
      <c r="D82" s="246"/>
      <c r="E82" s="246"/>
      <c r="F82" s="246"/>
      <c r="G82" s="246"/>
      <c r="M82" s="305"/>
      <c r="N82" s="333"/>
      <c r="O82" s="333"/>
      <c r="P82" s="333"/>
      <c r="Q82" s="333"/>
      <c r="R82" s="334"/>
      <c r="S82" s="335"/>
    </row>
    <row r="83" spans="1:23" ht="33" customHeight="1">
      <c r="A83" s="1166" t="s">
        <v>294</v>
      </c>
      <c r="B83" s="1163" t="s">
        <v>295</v>
      </c>
      <c r="C83" s="1163"/>
      <c r="D83" s="1163"/>
      <c r="E83" s="1163"/>
      <c r="F83" s="1167" t="s">
        <v>586</v>
      </c>
      <c r="G83" s="1168"/>
      <c r="H83" s="1169"/>
      <c r="I83" s="1170" t="s">
        <v>587</v>
      </c>
      <c r="J83" s="1163"/>
      <c r="K83" s="1170" t="s">
        <v>588</v>
      </c>
      <c r="L83" s="1163"/>
      <c r="M83" s="1171" t="s">
        <v>305</v>
      </c>
      <c r="N83" s="1152" t="s">
        <v>616</v>
      </c>
      <c r="O83" s="1152"/>
      <c r="P83" s="1152"/>
      <c r="Q83" s="1152"/>
      <c r="R83" s="1152"/>
      <c r="S83" s="1152"/>
      <c r="T83" s="1152"/>
      <c r="U83" s="337"/>
      <c r="V83" s="1173"/>
      <c r="W83" s="1174"/>
    </row>
    <row r="84" spans="1:23" s="324" customFormat="1" ht="38.25" customHeight="1">
      <c r="A84" s="1166"/>
      <c r="B84" s="1163"/>
      <c r="C84" s="1163"/>
      <c r="D84" s="1163"/>
      <c r="E84" s="1163"/>
      <c r="F84" s="338" t="s">
        <v>306</v>
      </c>
      <c r="G84" s="260" t="s">
        <v>5</v>
      </c>
      <c r="H84" s="260" t="s">
        <v>307</v>
      </c>
      <c r="I84" s="338" t="s">
        <v>306</v>
      </c>
      <c r="J84" s="260" t="s">
        <v>307</v>
      </c>
      <c r="K84" s="338" t="s">
        <v>308</v>
      </c>
      <c r="L84" s="336" t="s">
        <v>309</v>
      </c>
      <c r="M84" s="1172"/>
      <c r="N84" s="1152"/>
      <c r="O84" s="1152"/>
      <c r="P84" s="1152"/>
      <c r="Q84" s="1152"/>
      <c r="R84" s="1152"/>
      <c r="S84" s="1152"/>
      <c r="T84" s="1152"/>
      <c r="V84" s="1173"/>
      <c r="W84" s="1174"/>
    </row>
    <row r="85" spans="1:23" s="326" customFormat="1" ht="10.5" customHeight="1">
      <c r="A85" s="339" t="s">
        <v>83</v>
      </c>
      <c r="B85" s="1175" t="s">
        <v>98</v>
      </c>
      <c r="C85" s="1175"/>
      <c r="D85" s="1175"/>
      <c r="E85" s="1175"/>
      <c r="F85" s="339" t="s">
        <v>164</v>
      </c>
      <c r="G85" s="339" t="s">
        <v>172</v>
      </c>
      <c r="H85" s="339" t="s">
        <v>7</v>
      </c>
      <c r="I85" s="339" t="s">
        <v>206</v>
      </c>
      <c r="J85" s="339" t="s">
        <v>208</v>
      </c>
      <c r="K85" s="339" t="s">
        <v>206</v>
      </c>
      <c r="L85" s="339" t="s">
        <v>208</v>
      </c>
      <c r="M85" s="305"/>
      <c r="N85" s="1152"/>
      <c r="O85" s="1152"/>
      <c r="P85" s="1152"/>
      <c r="Q85" s="1152"/>
      <c r="R85" s="1152"/>
      <c r="S85" s="1152"/>
      <c r="T85" s="1152"/>
    </row>
    <row r="86" spans="1:23" s="305" customFormat="1" ht="27" customHeight="1">
      <c r="A86" s="260" t="s">
        <v>190</v>
      </c>
      <c r="B86" s="1153" t="s">
        <v>310</v>
      </c>
      <c r="C86" s="1153"/>
      <c r="D86" s="1153"/>
      <c r="E86" s="1153"/>
      <c r="F86" s="276">
        <f>F87+F88</f>
        <v>0</v>
      </c>
      <c r="G86" s="340"/>
      <c r="H86" s="276">
        <f>H87+H88</f>
        <v>0</v>
      </c>
      <c r="I86" s="276">
        <f>I87+I88</f>
        <v>0</v>
      </c>
      <c r="J86" s="276">
        <f>J87+J88</f>
        <v>0</v>
      </c>
      <c r="K86" s="276">
        <f>K87+K88</f>
        <v>0</v>
      </c>
      <c r="L86" s="276">
        <f>L87+L88</f>
        <v>0</v>
      </c>
      <c r="N86" s="1152"/>
      <c r="O86" s="1152"/>
      <c r="P86" s="1152"/>
      <c r="Q86" s="1152"/>
      <c r="R86" s="1152"/>
      <c r="S86" s="1152"/>
      <c r="T86" s="1152"/>
      <c r="V86" s="279"/>
      <c r="W86" s="279"/>
    </row>
    <row r="87" spans="1:23" s="305" customFormat="1" ht="24" customHeight="1">
      <c r="A87" s="260"/>
      <c r="B87" s="1153" t="s">
        <v>311</v>
      </c>
      <c r="C87" s="1153"/>
      <c r="D87" s="1153"/>
      <c r="E87" s="1153"/>
      <c r="F87" s="276">
        <f>C45</f>
        <v>0</v>
      </c>
      <c r="G87" s="1176"/>
      <c r="H87" s="276">
        <f>F87*G87/100</f>
        <v>0</v>
      </c>
      <c r="I87" s="329"/>
      <c r="J87" s="276">
        <f>I87*0.0245</f>
        <v>0</v>
      </c>
      <c r="K87" s="329"/>
      <c r="L87" s="276">
        <f>K87*0.015</f>
        <v>0</v>
      </c>
      <c r="N87" s="1179" t="s">
        <v>294</v>
      </c>
      <c r="O87" s="1179" t="s">
        <v>312</v>
      </c>
      <c r="P87" s="1181" t="s">
        <v>313</v>
      </c>
      <c r="Q87" s="1181" t="s">
        <v>297</v>
      </c>
      <c r="V87" s="279"/>
      <c r="W87" s="279"/>
    </row>
    <row r="88" spans="1:23" s="305" customFormat="1" ht="24" customHeight="1">
      <c r="A88" s="260"/>
      <c r="B88" s="1153" t="s">
        <v>314</v>
      </c>
      <c r="C88" s="1153"/>
      <c r="D88" s="1153"/>
      <c r="E88" s="1153"/>
      <c r="F88" s="276">
        <f>D69</f>
        <v>0</v>
      </c>
      <c r="G88" s="1177"/>
      <c r="H88" s="276">
        <f>F88*G87/100</f>
        <v>0</v>
      </c>
      <c r="I88" s="329"/>
      <c r="J88" s="276">
        <f>I88*0.0245</f>
        <v>0</v>
      </c>
      <c r="K88" s="329"/>
      <c r="L88" s="276">
        <f>K88*0.015</f>
        <v>0</v>
      </c>
      <c r="M88" s="341"/>
      <c r="N88" s="1180"/>
      <c r="O88" s="1180"/>
      <c r="P88" s="1182"/>
      <c r="Q88" s="1182"/>
      <c r="V88" s="279"/>
      <c r="W88" s="279"/>
    </row>
    <row r="89" spans="1:23" s="305" customFormat="1" ht="24" customHeight="1">
      <c r="A89" s="260" t="s">
        <v>209</v>
      </c>
      <c r="B89" s="1153" t="s">
        <v>315</v>
      </c>
      <c r="C89" s="1153"/>
      <c r="D89" s="1153"/>
      <c r="E89" s="1153"/>
      <c r="F89" s="276">
        <f>F90+F91</f>
        <v>0</v>
      </c>
      <c r="G89" s="1177"/>
      <c r="H89" s="276">
        <f>H90+H91</f>
        <v>0</v>
      </c>
      <c r="I89" s="276">
        <f>I90+I91</f>
        <v>0</v>
      </c>
      <c r="J89" s="276">
        <f>J90+J91</f>
        <v>0</v>
      </c>
      <c r="K89" s="276">
        <f>K90+K91</f>
        <v>0</v>
      </c>
      <c r="L89" s="276">
        <f>L90+L91</f>
        <v>0</v>
      </c>
      <c r="M89" s="240"/>
      <c r="N89" s="260" t="s">
        <v>83</v>
      </c>
      <c r="O89" s="260">
        <v>80195</v>
      </c>
      <c r="P89" s="310"/>
      <c r="Q89" s="342">
        <f>P89*5597.86*0.42</f>
        <v>0</v>
      </c>
    </row>
    <row r="90" spans="1:23" s="305" customFormat="1" ht="24" customHeight="1">
      <c r="A90" s="260"/>
      <c r="B90" s="1153" t="s">
        <v>311</v>
      </c>
      <c r="C90" s="1153"/>
      <c r="D90" s="1153"/>
      <c r="E90" s="1153"/>
      <c r="F90" s="276">
        <f>F76</f>
        <v>0</v>
      </c>
      <c r="G90" s="1177"/>
      <c r="H90" s="276">
        <f>F90*G87/100</f>
        <v>0</v>
      </c>
      <c r="I90" s="329"/>
      <c r="J90" s="276">
        <f>I90*0.0245</f>
        <v>0</v>
      </c>
      <c r="K90" s="329"/>
      <c r="L90" s="276">
        <f>K90*0.015</f>
        <v>0</v>
      </c>
      <c r="M90" s="343"/>
      <c r="N90" s="260" t="s">
        <v>98</v>
      </c>
      <c r="O90" s="260">
        <v>85495</v>
      </c>
      <c r="P90" s="344"/>
      <c r="Q90" s="342">
        <f>P90*5597.86*0.42</f>
        <v>0</v>
      </c>
    </row>
    <row r="91" spans="1:23" s="305" customFormat="1" ht="24" customHeight="1">
      <c r="A91" s="260"/>
      <c r="B91" s="1153" t="s">
        <v>314</v>
      </c>
      <c r="C91" s="1153"/>
      <c r="D91" s="1153"/>
      <c r="E91" s="1153"/>
      <c r="F91" s="276">
        <f>F77</f>
        <v>0</v>
      </c>
      <c r="G91" s="1177"/>
      <c r="H91" s="276">
        <f>F91*G87/100</f>
        <v>0</v>
      </c>
      <c r="I91" s="329"/>
      <c r="J91" s="276">
        <f>I91*0.0245</f>
        <v>0</v>
      </c>
      <c r="K91" s="329"/>
      <c r="L91" s="276">
        <f>K91*0.015</f>
        <v>0</v>
      </c>
      <c r="N91" s="1163" t="s">
        <v>289</v>
      </c>
      <c r="O91" s="1163"/>
      <c r="P91" s="345">
        <f>P89+P90</f>
        <v>0</v>
      </c>
      <c r="Q91" s="342">
        <f>Q89+Q90</f>
        <v>0</v>
      </c>
    </row>
    <row r="92" spans="1:23" s="305" customFormat="1" ht="24" customHeight="1">
      <c r="A92" s="260" t="s">
        <v>211</v>
      </c>
      <c r="B92" s="1153" t="s">
        <v>316</v>
      </c>
      <c r="C92" s="1153"/>
      <c r="D92" s="1153"/>
      <c r="E92" s="1153"/>
      <c r="F92" s="329"/>
      <c r="G92" s="1178"/>
      <c r="H92" s="276">
        <f>F92*G87/100</f>
        <v>0</v>
      </c>
      <c r="I92" s="329"/>
      <c r="J92" s="276">
        <f>I92*0.0245</f>
        <v>0</v>
      </c>
      <c r="K92" s="329"/>
      <c r="L92" s="276">
        <f>K92*0.015</f>
        <v>0</v>
      </c>
      <c r="M92" s="322"/>
      <c r="R92" s="240"/>
    </row>
    <row r="93" spans="1:23" s="270" customFormat="1" ht="19.5" customHeight="1">
      <c r="A93" s="1157" t="s">
        <v>289</v>
      </c>
      <c r="B93" s="1158"/>
      <c r="C93" s="1158"/>
      <c r="D93" s="1158"/>
      <c r="E93" s="1159"/>
      <c r="F93" s="346" t="s">
        <v>166</v>
      </c>
      <c r="G93" s="347" t="s">
        <v>166</v>
      </c>
      <c r="H93" s="276">
        <f>H86+H89+H92</f>
        <v>0</v>
      </c>
      <c r="I93" s="327" t="s">
        <v>166</v>
      </c>
      <c r="J93" s="276">
        <f>J86+J89+J92</f>
        <v>0</v>
      </c>
      <c r="K93" s="327" t="s">
        <v>166</v>
      </c>
      <c r="L93" s="276">
        <f>L86+L89+L92</f>
        <v>0</v>
      </c>
      <c r="M93" s="279"/>
      <c r="N93" s="348"/>
      <c r="O93" s="348"/>
      <c r="P93" s="348"/>
      <c r="Q93" s="280"/>
      <c r="R93" s="280"/>
    </row>
    <row r="94" spans="1:23" s="305" customFormat="1" ht="9.75" customHeight="1">
      <c r="A94" s="349"/>
      <c r="B94" s="280"/>
      <c r="C94" s="280"/>
      <c r="D94" s="1173"/>
      <c r="E94" s="1173"/>
      <c r="F94" s="253"/>
      <c r="G94" s="350"/>
      <c r="H94" s="350"/>
      <c r="I94" s="350"/>
      <c r="J94" s="350"/>
      <c r="K94" s="350"/>
      <c r="L94" s="350"/>
      <c r="M94" s="240"/>
      <c r="N94" s="240"/>
      <c r="O94" s="240"/>
      <c r="P94" s="240"/>
      <c r="Q94" s="240"/>
      <c r="R94" s="240"/>
    </row>
    <row r="95" spans="1:23" s="307" customFormat="1" ht="15">
      <c r="A95" s="351"/>
      <c r="B95" s="307" t="s">
        <v>317</v>
      </c>
    </row>
    <row r="96" spans="1:23" s="352" customFormat="1" ht="9.75" customHeight="1"/>
    <row r="97" spans="3:19" s="354" customFormat="1" ht="20.25" customHeight="1">
      <c r="C97" s="1184"/>
      <c r="D97" s="1184"/>
      <c r="E97" s="1184"/>
      <c r="F97" s="1184"/>
      <c r="G97" s="1184"/>
      <c r="H97" s="353"/>
      <c r="I97" s="353"/>
      <c r="O97" s="1185"/>
      <c r="P97" s="1185"/>
      <c r="Q97" s="1185"/>
      <c r="R97" s="355"/>
      <c r="S97" s="355"/>
    </row>
    <row r="98" spans="3:19" s="354" customFormat="1" ht="12.75" customHeight="1">
      <c r="C98" s="1186"/>
      <c r="D98" s="1186"/>
      <c r="E98" s="1186"/>
      <c r="F98" s="1186"/>
      <c r="G98" s="1186"/>
      <c r="H98" s="356"/>
      <c r="I98" s="356"/>
      <c r="O98" s="1186"/>
      <c r="P98" s="1186"/>
      <c r="Q98" s="1186"/>
    </row>
    <row r="99" spans="3:19" s="354" customFormat="1" ht="27" customHeight="1">
      <c r="C99" s="1183"/>
      <c r="D99" s="1183"/>
      <c r="E99" s="1183"/>
      <c r="F99" s="1183"/>
      <c r="G99" s="1183"/>
      <c r="H99" s="353"/>
      <c r="I99" s="353"/>
      <c r="N99" s="1186"/>
      <c r="O99" s="1186"/>
      <c r="P99" s="1186"/>
      <c r="Q99" s="1186"/>
      <c r="R99" s="1186"/>
    </row>
  </sheetData>
  <sheetProtection selectLockedCells="1"/>
  <mergeCells count="134">
    <mergeCell ref="C99:G99"/>
    <mergeCell ref="A93:E93"/>
    <mergeCell ref="D94:E94"/>
    <mergeCell ref="C97:G97"/>
    <mergeCell ref="O97:Q97"/>
    <mergeCell ref="C98:G98"/>
    <mergeCell ref="O98:Q98"/>
    <mergeCell ref="B88:E88"/>
    <mergeCell ref="B89:E89"/>
    <mergeCell ref="B90:E90"/>
    <mergeCell ref="B91:E91"/>
    <mergeCell ref="N91:O91"/>
    <mergeCell ref="B92:E92"/>
    <mergeCell ref="N99:R99"/>
    <mergeCell ref="V83:V84"/>
    <mergeCell ref="W83:W84"/>
    <mergeCell ref="B85:E85"/>
    <mergeCell ref="B86:E86"/>
    <mergeCell ref="B87:E87"/>
    <mergeCell ref="G87:G92"/>
    <mergeCell ref="N87:N88"/>
    <mergeCell ref="O87:O88"/>
    <mergeCell ref="P87:P88"/>
    <mergeCell ref="Q87:Q88"/>
    <mergeCell ref="O79:Q79"/>
    <mergeCell ref="O80:Q80"/>
    <mergeCell ref="N81:Q81"/>
    <mergeCell ref="A83:A84"/>
    <mergeCell ref="B83:E84"/>
    <mergeCell ref="F83:H83"/>
    <mergeCell ref="I83:J83"/>
    <mergeCell ref="K83:L83"/>
    <mergeCell ref="M83:M84"/>
    <mergeCell ref="N83:T86"/>
    <mergeCell ref="B77:C77"/>
    <mergeCell ref="D77:E77"/>
    <mergeCell ref="F77:G77"/>
    <mergeCell ref="O77:Q77"/>
    <mergeCell ref="A78:C78"/>
    <mergeCell ref="D78:E78"/>
    <mergeCell ref="F78:G78"/>
    <mergeCell ref="O78:Q78"/>
    <mergeCell ref="B75:C75"/>
    <mergeCell ref="D75:E75"/>
    <mergeCell ref="F75:G75"/>
    <mergeCell ref="O75:Q75"/>
    <mergeCell ref="B76:C76"/>
    <mergeCell ref="D76:E76"/>
    <mergeCell ref="F76:G76"/>
    <mergeCell ref="O76:Q76"/>
    <mergeCell ref="D66:E66"/>
    <mergeCell ref="D67:E67"/>
    <mergeCell ref="D68:E68"/>
    <mergeCell ref="D69:E69"/>
    <mergeCell ref="M72:M73"/>
    <mergeCell ref="N72:S73"/>
    <mergeCell ref="D60:E60"/>
    <mergeCell ref="D61:E61"/>
    <mergeCell ref="D62:E62"/>
    <mergeCell ref="D63:E63"/>
    <mergeCell ref="D64:E64"/>
    <mergeCell ref="D65:E65"/>
    <mergeCell ref="D56:E56"/>
    <mergeCell ref="D57:E57"/>
    <mergeCell ref="D58:E58"/>
    <mergeCell ref="D59:E59"/>
    <mergeCell ref="H54:H55"/>
    <mergeCell ref="I54:I55"/>
    <mergeCell ref="J54:J55"/>
    <mergeCell ref="K54:K55"/>
    <mergeCell ref="L54:L55"/>
    <mergeCell ref="C46:D46"/>
    <mergeCell ref="B47:U47"/>
    <mergeCell ref="A53:A55"/>
    <mergeCell ref="B53:B55"/>
    <mergeCell ref="C53:C55"/>
    <mergeCell ref="D53:E55"/>
    <mergeCell ref="M53:M55"/>
    <mergeCell ref="Q53:Q55"/>
    <mergeCell ref="F54:F55"/>
    <mergeCell ref="G54:G55"/>
    <mergeCell ref="O54:O55"/>
    <mergeCell ref="P54:P55"/>
    <mergeCell ref="N54:N55"/>
    <mergeCell ref="C41:D41"/>
    <mergeCell ref="C42:D42"/>
    <mergeCell ref="C43:D43"/>
    <mergeCell ref="C44:D44"/>
    <mergeCell ref="C45:D45"/>
    <mergeCell ref="C34:D34"/>
    <mergeCell ref="C35:D35"/>
    <mergeCell ref="C36:D36"/>
    <mergeCell ref="C37:D37"/>
    <mergeCell ref="C38:D38"/>
    <mergeCell ref="C39:D39"/>
    <mergeCell ref="C32:D32"/>
    <mergeCell ref="C33:D33"/>
    <mergeCell ref="F30:F31"/>
    <mergeCell ref="G30:G31"/>
    <mergeCell ref="H30:H31"/>
    <mergeCell ref="I30:I31"/>
    <mergeCell ref="J30:J31"/>
    <mergeCell ref="K30:K31"/>
    <mergeCell ref="C40:D40"/>
    <mergeCell ref="A29:A31"/>
    <mergeCell ref="B29:B31"/>
    <mergeCell ref="C29:D31"/>
    <mergeCell ref="M29:M31"/>
    <mergeCell ref="Q29:Q31"/>
    <mergeCell ref="E30:E31"/>
    <mergeCell ref="H7:I7"/>
    <mergeCell ref="J7:J8"/>
    <mergeCell ref="K7:L7"/>
    <mergeCell ref="N7:N8"/>
    <mergeCell ref="O7:O8"/>
    <mergeCell ref="P7:P8"/>
    <mergeCell ref="L30:L31"/>
    <mergeCell ref="N30:N31"/>
    <mergeCell ref="O30:O31"/>
    <mergeCell ref="P30:P31"/>
    <mergeCell ref="S1:U1"/>
    <mergeCell ref="A2:U2"/>
    <mergeCell ref="A6:A8"/>
    <mergeCell ref="B6:B8"/>
    <mergeCell ref="C6:C8"/>
    <mergeCell ref="M6:M8"/>
    <mergeCell ref="N6:P6"/>
    <mergeCell ref="D7:D8"/>
    <mergeCell ref="E7:F7"/>
    <mergeCell ref="G7:G8"/>
    <mergeCell ref="Q7:Q8"/>
    <mergeCell ref="R7:R8"/>
    <mergeCell ref="S7:S8"/>
    <mergeCell ref="T7:T8"/>
  </mergeCells>
  <pageMargins left="0.47244094488188981" right="0.15748031496062992" top="0.38" bottom="0.31496062992125984" header="0.27" footer="0.27559055118110237"/>
  <pageSetup paperSize="9" scale="55"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J33"/>
  <sheetViews>
    <sheetView view="pageBreakPreview" zoomScaleNormal="100" zoomScaleSheetLayoutView="100" workbookViewId="0">
      <selection activeCell="M22" sqref="M22"/>
    </sheetView>
  </sheetViews>
  <sheetFormatPr defaultRowHeight="12.75"/>
  <cols>
    <col min="1" max="1" width="4.140625" style="76" customWidth="1"/>
    <col min="2" max="2" width="30" style="76" customWidth="1"/>
    <col min="3" max="3" width="8.28515625" style="76" customWidth="1"/>
    <col min="4" max="4" width="8" style="76" customWidth="1"/>
    <col min="5" max="5" width="14.85546875" style="76" customWidth="1"/>
    <col min="6" max="6" width="9.140625" style="76" customWidth="1"/>
    <col min="7" max="9" width="13.42578125" style="76" customWidth="1"/>
    <col min="10" max="10" width="15.42578125" style="76" customWidth="1"/>
    <col min="11" max="256" width="9.140625" style="76"/>
    <col min="257" max="257" width="4.140625" style="76" customWidth="1"/>
    <col min="258" max="258" width="31" style="76" customWidth="1"/>
    <col min="259" max="260" width="9.140625" style="76"/>
    <col min="261" max="261" width="14.85546875" style="76" customWidth="1"/>
    <col min="262" max="262" width="9.140625" style="76"/>
    <col min="263" max="265" width="13.42578125" style="76" customWidth="1"/>
    <col min="266" max="266" width="15.42578125" style="76" customWidth="1"/>
    <col min="267" max="512" width="9.140625" style="76"/>
    <col min="513" max="513" width="4.140625" style="76" customWidth="1"/>
    <col min="514" max="514" width="31" style="76" customWidth="1"/>
    <col min="515" max="516" width="9.140625" style="76"/>
    <col min="517" max="517" width="14.85546875" style="76" customWidth="1"/>
    <col min="518" max="518" width="9.140625" style="76"/>
    <col min="519" max="521" width="13.42578125" style="76" customWidth="1"/>
    <col min="522" max="522" width="15.42578125" style="76" customWidth="1"/>
    <col min="523" max="768" width="9.140625" style="76"/>
    <col min="769" max="769" width="4.140625" style="76" customWidth="1"/>
    <col min="770" max="770" width="31" style="76" customWidth="1"/>
    <col min="771" max="772" width="9.140625" style="76"/>
    <col min="773" max="773" width="14.85546875" style="76" customWidth="1"/>
    <col min="774" max="774" width="9.140625" style="76"/>
    <col min="775" max="777" width="13.42578125" style="76" customWidth="1"/>
    <col min="778" max="778" width="15.42578125" style="76" customWidth="1"/>
    <col min="779" max="1024" width="9.140625" style="76"/>
    <col min="1025" max="1025" width="4.140625" style="76" customWidth="1"/>
    <col min="1026" max="1026" width="31" style="76" customWidth="1"/>
    <col min="1027" max="1028" width="9.140625" style="76"/>
    <col min="1029" max="1029" width="14.85546875" style="76" customWidth="1"/>
    <col min="1030" max="1030" width="9.140625" style="76"/>
    <col min="1031" max="1033" width="13.42578125" style="76" customWidth="1"/>
    <col min="1034" max="1034" width="15.42578125" style="76" customWidth="1"/>
    <col min="1035" max="1280" width="9.140625" style="76"/>
    <col min="1281" max="1281" width="4.140625" style="76" customWidth="1"/>
    <col min="1282" max="1282" width="31" style="76" customWidth="1"/>
    <col min="1283" max="1284" width="9.140625" style="76"/>
    <col min="1285" max="1285" width="14.85546875" style="76" customWidth="1"/>
    <col min="1286" max="1286" width="9.140625" style="76"/>
    <col min="1287" max="1289" width="13.42578125" style="76" customWidth="1"/>
    <col min="1290" max="1290" width="15.42578125" style="76" customWidth="1"/>
    <col min="1291" max="1536" width="9.140625" style="76"/>
    <col min="1537" max="1537" width="4.140625" style="76" customWidth="1"/>
    <col min="1538" max="1538" width="31" style="76" customWidth="1"/>
    <col min="1539" max="1540" width="9.140625" style="76"/>
    <col min="1541" max="1541" width="14.85546875" style="76" customWidth="1"/>
    <col min="1542" max="1542" width="9.140625" style="76"/>
    <col min="1543" max="1545" width="13.42578125" style="76" customWidth="1"/>
    <col min="1546" max="1546" width="15.42578125" style="76" customWidth="1"/>
    <col min="1547" max="1792" width="9.140625" style="76"/>
    <col min="1793" max="1793" width="4.140625" style="76" customWidth="1"/>
    <col min="1794" max="1794" width="31" style="76" customWidth="1"/>
    <col min="1795" max="1796" width="9.140625" style="76"/>
    <col min="1797" max="1797" width="14.85546875" style="76" customWidth="1"/>
    <col min="1798" max="1798" width="9.140625" style="76"/>
    <col min="1799" max="1801" width="13.42578125" style="76" customWidth="1"/>
    <col min="1802" max="1802" width="15.42578125" style="76" customWidth="1"/>
    <col min="1803" max="2048" width="9.140625" style="76"/>
    <col min="2049" max="2049" width="4.140625" style="76" customWidth="1"/>
    <col min="2050" max="2050" width="31" style="76" customWidth="1"/>
    <col min="2051" max="2052" width="9.140625" style="76"/>
    <col min="2053" max="2053" width="14.85546875" style="76" customWidth="1"/>
    <col min="2054" max="2054" width="9.140625" style="76"/>
    <col min="2055" max="2057" width="13.42578125" style="76" customWidth="1"/>
    <col min="2058" max="2058" width="15.42578125" style="76" customWidth="1"/>
    <col min="2059" max="2304" width="9.140625" style="76"/>
    <col min="2305" max="2305" width="4.140625" style="76" customWidth="1"/>
    <col min="2306" max="2306" width="31" style="76" customWidth="1"/>
    <col min="2307" max="2308" width="9.140625" style="76"/>
    <col min="2309" max="2309" width="14.85546875" style="76" customWidth="1"/>
    <col min="2310" max="2310" width="9.140625" style="76"/>
    <col min="2311" max="2313" width="13.42578125" style="76" customWidth="1"/>
    <col min="2314" max="2314" width="15.42578125" style="76" customWidth="1"/>
    <col min="2315" max="2560" width="9.140625" style="76"/>
    <col min="2561" max="2561" width="4.140625" style="76" customWidth="1"/>
    <col min="2562" max="2562" width="31" style="76" customWidth="1"/>
    <col min="2563" max="2564" width="9.140625" style="76"/>
    <col min="2565" max="2565" width="14.85546875" style="76" customWidth="1"/>
    <col min="2566" max="2566" width="9.140625" style="76"/>
    <col min="2567" max="2569" width="13.42578125" style="76" customWidth="1"/>
    <col min="2570" max="2570" width="15.42578125" style="76" customWidth="1"/>
    <col min="2571" max="2816" width="9.140625" style="76"/>
    <col min="2817" max="2817" width="4.140625" style="76" customWidth="1"/>
    <col min="2818" max="2818" width="31" style="76" customWidth="1"/>
    <col min="2819" max="2820" width="9.140625" style="76"/>
    <col min="2821" max="2821" width="14.85546875" style="76" customWidth="1"/>
    <col min="2822" max="2822" width="9.140625" style="76"/>
    <col min="2823" max="2825" width="13.42578125" style="76" customWidth="1"/>
    <col min="2826" max="2826" width="15.42578125" style="76" customWidth="1"/>
    <col min="2827" max="3072" width="9.140625" style="76"/>
    <col min="3073" max="3073" width="4.140625" style="76" customWidth="1"/>
    <col min="3074" max="3074" width="31" style="76" customWidth="1"/>
    <col min="3075" max="3076" width="9.140625" style="76"/>
    <col min="3077" max="3077" width="14.85546875" style="76" customWidth="1"/>
    <col min="3078" max="3078" width="9.140625" style="76"/>
    <col min="3079" max="3081" width="13.42578125" style="76" customWidth="1"/>
    <col min="3082" max="3082" width="15.42578125" style="76" customWidth="1"/>
    <col min="3083" max="3328" width="9.140625" style="76"/>
    <col min="3329" max="3329" width="4.140625" style="76" customWidth="1"/>
    <col min="3330" max="3330" width="31" style="76" customWidth="1"/>
    <col min="3331" max="3332" width="9.140625" style="76"/>
    <col min="3333" max="3333" width="14.85546875" style="76" customWidth="1"/>
    <col min="3334" max="3334" width="9.140625" style="76"/>
    <col min="3335" max="3337" width="13.42578125" style="76" customWidth="1"/>
    <col min="3338" max="3338" width="15.42578125" style="76" customWidth="1"/>
    <col min="3339" max="3584" width="9.140625" style="76"/>
    <col min="3585" max="3585" width="4.140625" style="76" customWidth="1"/>
    <col min="3586" max="3586" width="31" style="76" customWidth="1"/>
    <col min="3587" max="3588" width="9.140625" style="76"/>
    <col min="3589" max="3589" width="14.85546875" style="76" customWidth="1"/>
    <col min="3590" max="3590" width="9.140625" style="76"/>
    <col min="3591" max="3593" width="13.42578125" style="76" customWidth="1"/>
    <col min="3594" max="3594" width="15.42578125" style="76" customWidth="1"/>
    <col min="3595" max="3840" width="9.140625" style="76"/>
    <col min="3841" max="3841" width="4.140625" style="76" customWidth="1"/>
    <col min="3842" max="3842" width="31" style="76" customWidth="1"/>
    <col min="3843" max="3844" width="9.140625" style="76"/>
    <col min="3845" max="3845" width="14.85546875" style="76" customWidth="1"/>
    <col min="3846" max="3846" width="9.140625" style="76"/>
    <col min="3847" max="3849" width="13.42578125" style="76" customWidth="1"/>
    <col min="3850" max="3850" width="15.42578125" style="76" customWidth="1"/>
    <col min="3851" max="4096" width="9.140625" style="76"/>
    <col min="4097" max="4097" width="4.140625" style="76" customWidth="1"/>
    <col min="4098" max="4098" width="31" style="76" customWidth="1"/>
    <col min="4099" max="4100" width="9.140625" style="76"/>
    <col min="4101" max="4101" width="14.85546875" style="76" customWidth="1"/>
    <col min="4102" max="4102" width="9.140625" style="76"/>
    <col min="4103" max="4105" width="13.42578125" style="76" customWidth="1"/>
    <col min="4106" max="4106" width="15.42578125" style="76" customWidth="1"/>
    <col min="4107" max="4352" width="9.140625" style="76"/>
    <col min="4353" max="4353" width="4.140625" style="76" customWidth="1"/>
    <col min="4354" max="4354" width="31" style="76" customWidth="1"/>
    <col min="4355" max="4356" width="9.140625" style="76"/>
    <col min="4357" max="4357" width="14.85546875" style="76" customWidth="1"/>
    <col min="4358" max="4358" width="9.140625" style="76"/>
    <col min="4359" max="4361" width="13.42578125" style="76" customWidth="1"/>
    <col min="4362" max="4362" width="15.42578125" style="76" customWidth="1"/>
    <col min="4363" max="4608" width="9.140625" style="76"/>
    <col min="4609" max="4609" width="4.140625" style="76" customWidth="1"/>
    <col min="4610" max="4610" width="31" style="76" customWidth="1"/>
    <col min="4611" max="4612" width="9.140625" style="76"/>
    <col min="4613" max="4613" width="14.85546875" style="76" customWidth="1"/>
    <col min="4614" max="4614" width="9.140625" style="76"/>
    <col min="4615" max="4617" width="13.42578125" style="76" customWidth="1"/>
    <col min="4618" max="4618" width="15.42578125" style="76" customWidth="1"/>
    <col min="4619" max="4864" width="9.140625" style="76"/>
    <col min="4865" max="4865" width="4.140625" style="76" customWidth="1"/>
    <col min="4866" max="4866" width="31" style="76" customWidth="1"/>
    <col min="4867" max="4868" width="9.140625" style="76"/>
    <col min="4869" max="4869" width="14.85546875" style="76" customWidth="1"/>
    <col min="4870" max="4870" width="9.140625" style="76"/>
    <col min="4871" max="4873" width="13.42578125" style="76" customWidth="1"/>
    <col min="4874" max="4874" width="15.42578125" style="76" customWidth="1"/>
    <col min="4875" max="5120" width="9.140625" style="76"/>
    <col min="5121" max="5121" width="4.140625" style="76" customWidth="1"/>
    <col min="5122" max="5122" width="31" style="76" customWidth="1"/>
    <col min="5123" max="5124" width="9.140625" style="76"/>
    <col min="5125" max="5125" width="14.85546875" style="76" customWidth="1"/>
    <col min="5126" max="5126" width="9.140625" style="76"/>
    <col min="5127" max="5129" width="13.42578125" style="76" customWidth="1"/>
    <col min="5130" max="5130" width="15.42578125" style="76" customWidth="1"/>
    <col min="5131" max="5376" width="9.140625" style="76"/>
    <col min="5377" max="5377" width="4.140625" style="76" customWidth="1"/>
    <col min="5378" max="5378" width="31" style="76" customWidth="1"/>
    <col min="5379" max="5380" width="9.140625" style="76"/>
    <col min="5381" max="5381" width="14.85546875" style="76" customWidth="1"/>
    <col min="5382" max="5382" width="9.140625" style="76"/>
    <col min="5383" max="5385" width="13.42578125" style="76" customWidth="1"/>
    <col min="5386" max="5386" width="15.42578125" style="76" customWidth="1"/>
    <col min="5387" max="5632" width="9.140625" style="76"/>
    <col min="5633" max="5633" width="4.140625" style="76" customWidth="1"/>
    <col min="5634" max="5634" width="31" style="76" customWidth="1"/>
    <col min="5635" max="5636" width="9.140625" style="76"/>
    <col min="5637" max="5637" width="14.85546875" style="76" customWidth="1"/>
    <col min="5638" max="5638" width="9.140625" style="76"/>
    <col min="5639" max="5641" width="13.42578125" style="76" customWidth="1"/>
    <col min="5642" max="5642" width="15.42578125" style="76" customWidth="1"/>
    <col min="5643" max="5888" width="9.140625" style="76"/>
    <col min="5889" max="5889" width="4.140625" style="76" customWidth="1"/>
    <col min="5890" max="5890" width="31" style="76" customWidth="1"/>
    <col min="5891" max="5892" width="9.140625" style="76"/>
    <col min="5893" max="5893" width="14.85546875" style="76" customWidth="1"/>
    <col min="5894" max="5894" width="9.140625" style="76"/>
    <col min="5895" max="5897" width="13.42578125" style="76" customWidth="1"/>
    <col min="5898" max="5898" width="15.42578125" style="76" customWidth="1"/>
    <col min="5899" max="6144" width="9.140625" style="76"/>
    <col min="6145" max="6145" width="4.140625" style="76" customWidth="1"/>
    <col min="6146" max="6146" width="31" style="76" customWidth="1"/>
    <col min="6147" max="6148" width="9.140625" style="76"/>
    <col min="6149" max="6149" width="14.85546875" style="76" customWidth="1"/>
    <col min="6150" max="6150" width="9.140625" style="76"/>
    <col min="6151" max="6153" width="13.42578125" style="76" customWidth="1"/>
    <col min="6154" max="6154" width="15.42578125" style="76" customWidth="1"/>
    <col min="6155" max="6400" width="9.140625" style="76"/>
    <col min="6401" max="6401" width="4.140625" style="76" customWidth="1"/>
    <col min="6402" max="6402" width="31" style="76" customWidth="1"/>
    <col min="6403" max="6404" width="9.140625" style="76"/>
    <col min="6405" max="6405" width="14.85546875" style="76" customWidth="1"/>
    <col min="6406" max="6406" width="9.140625" style="76"/>
    <col min="6407" max="6409" width="13.42578125" style="76" customWidth="1"/>
    <col min="6410" max="6410" width="15.42578125" style="76" customWidth="1"/>
    <col min="6411" max="6656" width="9.140625" style="76"/>
    <col min="6657" max="6657" width="4.140625" style="76" customWidth="1"/>
    <col min="6658" max="6658" width="31" style="76" customWidth="1"/>
    <col min="6659" max="6660" width="9.140625" style="76"/>
    <col min="6661" max="6661" width="14.85546875" style="76" customWidth="1"/>
    <col min="6662" max="6662" width="9.140625" style="76"/>
    <col min="6663" max="6665" width="13.42578125" style="76" customWidth="1"/>
    <col min="6666" max="6666" width="15.42578125" style="76" customWidth="1"/>
    <col min="6667" max="6912" width="9.140625" style="76"/>
    <col min="6913" max="6913" width="4.140625" style="76" customWidth="1"/>
    <col min="6914" max="6914" width="31" style="76" customWidth="1"/>
    <col min="6915" max="6916" width="9.140625" style="76"/>
    <col min="6917" max="6917" width="14.85546875" style="76" customWidth="1"/>
    <col min="6918" max="6918" width="9.140625" style="76"/>
    <col min="6919" max="6921" width="13.42578125" style="76" customWidth="1"/>
    <col min="6922" max="6922" width="15.42578125" style="76" customWidth="1"/>
    <col min="6923" max="7168" width="9.140625" style="76"/>
    <col min="7169" max="7169" width="4.140625" style="76" customWidth="1"/>
    <col min="7170" max="7170" width="31" style="76" customWidth="1"/>
    <col min="7171" max="7172" width="9.140625" style="76"/>
    <col min="7173" max="7173" width="14.85546875" style="76" customWidth="1"/>
    <col min="7174" max="7174" width="9.140625" style="76"/>
    <col min="7175" max="7177" width="13.42578125" style="76" customWidth="1"/>
    <col min="7178" max="7178" width="15.42578125" style="76" customWidth="1"/>
    <col min="7179" max="7424" width="9.140625" style="76"/>
    <col min="7425" max="7425" width="4.140625" style="76" customWidth="1"/>
    <col min="7426" max="7426" width="31" style="76" customWidth="1"/>
    <col min="7427" max="7428" width="9.140625" style="76"/>
    <col min="7429" max="7429" width="14.85546875" style="76" customWidth="1"/>
    <col min="7430" max="7430" width="9.140625" style="76"/>
    <col min="7431" max="7433" width="13.42578125" style="76" customWidth="1"/>
    <col min="7434" max="7434" width="15.42578125" style="76" customWidth="1"/>
    <col min="7435" max="7680" width="9.140625" style="76"/>
    <col min="7681" max="7681" width="4.140625" style="76" customWidth="1"/>
    <col min="7682" max="7682" width="31" style="76" customWidth="1"/>
    <col min="7683" max="7684" width="9.140625" style="76"/>
    <col min="7685" max="7685" width="14.85546875" style="76" customWidth="1"/>
    <col min="7686" max="7686" width="9.140625" style="76"/>
    <col min="7687" max="7689" width="13.42578125" style="76" customWidth="1"/>
    <col min="7690" max="7690" width="15.42578125" style="76" customWidth="1"/>
    <col min="7691" max="7936" width="9.140625" style="76"/>
    <col min="7937" max="7937" width="4.140625" style="76" customWidth="1"/>
    <col min="7938" max="7938" width="31" style="76" customWidth="1"/>
    <col min="7939" max="7940" width="9.140625" style="76"/>
    <col min="7941" max="7941" width="14.85546875" style="76" customWidth="1"/>
    <col min="7942" max="7942" width="9.140625" style="76"/>
    <col min="7943" max="7945" width="13.42578125" style="76" customWidth="1"/>
    <col min="7946" max="7946" width="15.42578125" style="76" customWidth="1"/>
    <col min="7947" max="8192" width="9.140625" style="76"/>
    <col min="8193" max="8193" width="4.140625" style="76" customWidth="1"/>
    <col min="8194" max="8194" width="31" style="76" customWidth="1"/>
    <col min="8195" max="8196" width="9.140625" style="76"/>
    <col min="8197" max="8197" width="14.85546875" style="76" customWidth="1"/>
    <col min="8198" max="8198" width="9.140625" style="76"/>
    <col min="8199" max="8201" width="13.42578125" style="76" customWidth="1"/>
    <col min="8202" max="8202" width="15.42578125" style="76" customWidth="1"/>
    <col min="8203" max="8448" width="9.140625" style="76"/>
    <col min="8449" max="8449" width="4.140625" style="76" customWidth="1"/>
    <col min="8450" max="8450" width="31" style="76" customWidth="1"/>
    <col min="8451" max="8452" width="9.140625" style="76"/>
    <col min="8453" max="8453" width="14.85546875" style="76" customWidth="1"/>
    <col min="8454" max="8454" width="9.140625" style="76"/>
    <col min="8455" max="8457" width="13.42578125" style="76" customWidth="1"/>
    <col min="8458" max="8458" width="15.42578125" style="76" customWidth="1"/>
    <col min="8459" max="8704" width="9.140625" style="76"/>
    <col min="8705" max="8705" width="4.140625" style="76" customWidth="1"/>
    <col min="8706" max="8706" width="31" style="76" customWidth="1"/>
    <col min="8707" max="8708" width="9.140625" style="76"/>
    <col min="8709" max="8709" width="14.85546875" style="76" customWidth="1"/>
    <col min="8710" max="8710" width="9.140625" style="76"/>
    <col min="8711" max="8713" width="13.42578125" style="76" customWidth="1"/>
    <col min="8714" max="8714" width="15.42578125" style="76" customWidth="1"/>
    <col min="8715" max="8960" width="9.140625" style="76"/>
    <col min="8961" max="8961" width="4.140625" style="76" customWidth="1"/>
    <col min="8962" max="8962" width="31" style="76" customWidth="1"/>
    <col min="8963" max="8964" width="9.140625" style="76"/>
    <col min="8965" max="8965" width="14.85546875" style="76" customWidth="1"/>
    <col min="8966" max="8966" width="9.140625" style="76"/>
    <col min="8967" max="8969" width="13.42578125" style="76" customWidth="1"/>
    <col min="8970" max="8970" width="15.42578125" style="76" customWidth="1"/>
    <col min="8971" max="9216" width="9.140625" style="76"/>
    <col min="9217" max="9217" width="4.140625" style="76" customWidth="1"/>
    <col min="9218" max="9218" width="31" style="76" customWidth="1"/>
    <col min="9219" max="9220" width="9.140625" style="76"/>
    <col min="9221" max="9221" width="14.85546875" style="76" customWidth="1"/>
    <col min="9222" max="9222" width="9.140625" style="76"/>
    <col min="9223" max="9225" width="13.42578125" style="76" customWidth="1"/>
    <col min="9226" max="9226" width="15.42578125" style="76" customWidth="1"/>
    <col min="9227" max="9472" width="9.140625" style="76"/>
    <col min="9473" max="9473" width="4.140625" style="76" customWidth="1"/>
    <col min="9474" max="9474" width="31" style="76" customWidth="1"/>
    <col min="9475" max="9476" width="9.140625" style="76"/>
    <col min="9477" max="9477" width="14.85546875" style="76" customWidth="1"/>
    <col min="9478" max="9478" width="9.140625" style="76"/>
    <col min="9479" max="9481" width="13.42578125" style="76" customWidth="1"/>
    <col min="9482" max="9482" width="15.42578125" style="76" customWidth="1"/>
    <col min="9483" max="9728" width="9.140625" style="76"/>
    <col min="9729" max="9729" width="4.140625" style="76" customWidth="1"/>
    <col min="9730" max="9730" width="31" style="76" customWidth="1"/>
    <col min="9731" max="9732" width="9.140625" style="76"/>
    <col min="9733" max="9733" width="14.85546875" style="76" customWidth="1"/>
    <col min="9734" max="9734" width="9.140625" style="76"/>
    <col min="9735" max="9737" width="13.42578125" style="76" customWidth="1"/>
    <col min="9738" max="9738" width="15.42578125" style="76" customWidth="1"/>
    <col min="9739" max="9984" width="9.140625" style="76"/>
    <col min="9985" max="9985" width="4.140625" style="76" customWidth="1"/>
    <col min="9986" max="9986" width="31" style="76" customWidth="1"/>
    <col min="9987" max="9988" width="9.140625" style="76"/>
    <col min="9989" max="9989" width="14.85546875" style="76" customWidth="1"/>
    <col min="9990" max="9990" width="9.140625" style="76"/>
    <col min="9991" max="9993" width="13.42578125" style="76" customWidth="1"/>
    <col min="9994" max="9994" width="15.42578125" style="76" customWidth="1"/>
    <col min="9995" max="10240" width="9.140625" style="76"/>
    <col min="10241" max="10241" width="4.140625" style="76" customWidth="1"/>
    <col min="10242" max="10242" width="31" style="76" customWidth="1"/>
    <col min="10243" max="10244" width="9.140625" style="76"/>
    <col min="10245" max="10245" width="14.85546875" style="76" customWidth="1"/>
    <col min="10246" max="10246" width="9.140625" style="76"/>
    <col min="10247" max="10249" width="13.42578125" style="76" customWidth="1"/>
    <col min="10250" max="10250" width="15.42578125" style="76" customWidth="1"/>
    <col min="10251" max="10496" width="9.140625" style="76"/>
    <col min="10497" max="10497" width="4.140625" style="76" customWidth="1"/>
    <col min="10498" max="10498" width="31" style="76" customWidth="1"/>
    <col min="10499" max="10500" width="9.140625" style="76"/>
    <col min="10501" max="10501" width="14.85546875" style="76" customWidth="1"/>
    <col min="10502" max="10502" width="9.140625" style="76"/>
    <col min="10503" max="10505" width="13.42578125" style="76" customWidth="1"/>
    <col min="10506" max="10506" width="15.42578125" style="76" customWidth="1"/>
    <col min="10507" max="10752" width="9.140625" style="76"/>
    <col min="10753" max="10753" width="4.140625" style="76" customWidth="1"/>
    <col min="10754" max="10754" width="31" style="76" customWidth="1"/>
    <col min="10755" max="10756" width="9.140625" style="76"/>
    <col min="10757" max="10757" width="14.85546875" style="76" customWidth="1"/>
    <col min="10758" max="10758" width="9.140625" style="76"/>
    <col min="10759" max="10761" width="13.42578125" style="76" customWidth="1"/>
    <col min="10762" max="10762" width="15.42578125" style="76" customWidth="1"/>
    <col min="10763" max="11008" width="9.140625" style="76"/>
    <col min="11009" max="11009" width="4.140625" style="76" customWidth="1"/>
    <col min="11010" max="11010" width="31" style="76" customWidth="1"/>
    <col min="11011" max="11012" width="9.140625" style="76"/>
    <col min="11013" max="11013" width="14.85546875" style="76" customWidth="1"/>
    <col min="11014" max="11014" width="9.140625" style="76"/>
    <col min="11015" max="11017" width="13.42578125" style="76" customWidth="1"/>
    <col min="11018" max="11018" width="15.42578125" style="76" customWidth="1"/>
    <col min="11019" max="11264" width="9.140625" style="76"/>
    <col min="11265" max="11265" width="4.140625" style="76" customWidth="1"/>
    <col min="11266" max="11266" width="31" style="76" customWidth="1"/>
    <col min="11267" max="11268" width="9.140625" style="76"/>
    <col min="11269" max="11269" width="14.85546875" style="76" customWidth="1"/>
    <col min="11270" max="11270" width="9.140625" style="76"/>
    <col min="11271" max="11273" width="13.42578125" style="76" customWidth="1"/>
    <col min="11274" max="11274" width="15.42578125" style="76" customWidth="1"/>
    <col min="11275" max="11520" width="9.140625" style="76"/>
    <col min="11521" max="11521" width="4.140625" style="76" customWidth="1"/>
    <col min="11522" max="11522" width="31" style="76" customWidth="1"/>
    <col min="11523" max="11524" width="9.140625" style="76"/>
    <col min="11525" max="11525" width="14.85546875" style="76" customWidth="1"/>
    <col min="11526" max="11526" width="9.140625" style="76"/>
    <col min="11527" max="11529" width="13.42578125" style="76" customWidth="1"/>
    <col min="11530" max="11530" width="15.42578125" style="76" customWidth="1"/>
    <col min="11531" max="11776" width="9.140625" style="76"/>
    <col min="11777" max="11777" width="4.140625" style="76" customWidth="1"/>
    <col min="11778" max="11778" width="31" style="76" customWidth="1"/>
    <col min="11779" max="11780" width="9.140625" style="76"/>
    <col min="11781" max="11781" width="14.85546875" style="76" customWidth="1"/>
    <col min="11782" max="11782" width="9.140625" style="76"/>
    <col min="11783" max="11785" width="13.42578125" style="76" customWidth="1"/>
    <col min="11786" max="11786" width="15.42578125" style="76" customWidth="1"/>
    <col min="11787" max="12032" width="9.140625" style="76"/>
    <col min="12033" max="12033" width="4.140625" style="76" customWidth="1"/>
    <col min="12034" max="12034" width="31" style="76" customWidth="1"/>
    <col min="12035" max="12036" width="9.140625" style="76"/>
    <col min="12037" max="12037" width="14.85546875" style="76" customWidth="1"/>
    <col min="12038" max="12038" width="9.140625" style="76"/>
    <col min="12039" max="12041" width="13.42578125" style="76" customWidth="1"/>
    <col min="12042" max="12042" width="15.42578125" style="76" customWidth="1"/>
    <col min="12043" max="12288" width="9.140625" style="76"/>
    <col min="12289" max="12289" width="4.140625" style="76" customWidth="1"/>
    <col min="12290" max="12290" width="31" style="76" customWidth="1"/>
    <col min="12291" max="12292" width="9.140625" style="76"/>
    <col min="12293" max="12293" width="14.85546875" style="76" customWidth="1"/>
    <col min="12294" max="12294" width="9.140625" style="76"/>
    <col min="12295" max="12297" width="13.42578125" style="76" customWidth="1"/>
    <col min="12298" max="12298" width="15.42578125" style="76" customWidth="1"/>
    <col min="12299" max="12544" width="9.140625" style="76"/>
    <col min="12545" max="12545" width="4.140625" style="76" customWidth="1"/>
    <col min="12546" max="12546" width="31" style="76" customWidth="1"/>
    <col min="12547" max="12548" width="9.140625" style="76"/>
    <col min="12549" max="12549" width="14.85546875" style="76" customWidth="1"/>
    <col min="12550" max="12550" width="9.140625" style="76"/>
    <col min="12551" max="12553" width="13.42578125" style="76" customWidth="1"/>
    <col min="12554" max="12554" width="15.42578125" style="76" customWidth="1"/>
    <col min="12555" max="12800" width="9.140625" style="76"/>
    <col min="12801" max="12801" width="4.140625" style="76" customWidth="1"/>
    <col min="12802" max="12802" width="31" style="76" customWidth="1"/>
    <col min="12803" max="12804" width="9.140625" style="76"/>
    <col min="12805" max="12805" width="14.85546875" style="76" customWidth="1"/>
    <col min="12806" max="12806" width="9.140625" style="76"/>
    <col min="12807" max="12809" width="13.42578125" style="76" customWidth="1"/>
    <col min="12810" max="12810" width="15.42578125" style="76" customWidth="1"/>
    <col min="12811" max="13056" width="9.140625" style="76"/>
    <col min="13057" max="13057" width="4.140625" style="76" customWidth="1"/>
    <col min="13058" max="13058" width="31" style="76" customWidth="1"/>
    <col min="13059" max="13060" width="9.140625" style="76"/>
    <col min="13061" max="13061" width="14.85546875" style="76" customWidth="1"/>
    <col min="13062" max="13062" width="9.140625" style="76"/>
    <col min="13063" max="13065" width="13.42578125" style="76" customWidth="1"/>
    <col min="13066" max="13066" width="15.42578125" style="76" customWidth="1"/>
    <col min="13067" max="13312" width="9.140625" style="76"/>
    <col min="13313" max="13313" width="4.140625" style="76" customWidth="1"/>
    <col min="13314" max="13314" width="31" style="76" customWidth="1"/>
    <col min="13315" max="13316" width="9.140625" style="76"/>
    <col min="13317" max="13317" width="14.85546875" style="76" customWidth="1"/>
    <col min="13318" max="13318" width="9.140625" style="76"/>
    <col min="13319" max="13321" width="13.42578125" style="76" customWidth="1"/>
    <col min="13322" max="13322" width="15.42578125" style="76" customWidth="1"/>
    <col min="13323" max="13568" width="9.140625" style="76"/>
    <col min="13569" max="13569" width="4.140625" style="76" customWidth="1"/>
    <col min="13570" max="13570" width="31" style="76" customWidth="1"/>
    <col min="13571" max="13572" width="9.140625" style="76"/>
    <col min="13573" max="13573" width="14.85546875" style="76" customWidth="1"/>
    <col min="13574" max="13574" width="9.140625" style="76"/>
    <col min="13575" max="13577" width="13.42578125" style="76" customWidth="1"/>
    <col min="13578" max="13578" width="15.42578125" style="76" customWidth="1"/>
    <col min="13579" max="13824" width="9.140625" style="76"/>
    <col min="13825" max="13825" width="4.140625" style="76" customWidth="1"/>
    <col min="13826" max="13826" width="31" style="76" customWidth="1"/>
    <col min="13827" max="13828" width="9.140625" style="76"/>
    <col min="13829" max="13829" width="14.85546875" style="76" customWidth="1"/>
    <col min="13830" max="13830" width="9.140625" style="76"/>
    <col min="13831" max="13833" width="13.42578125" style="76" customWidth="1"/>
    <col min="13834" max="13834" width="15.42578125" style="76" customWidth="1"/>
    <col min="13835" max="14080" width="9.140625" style="76"/>
    <col min="14081" max="14081" width="4.140625" style="76" customWidth="1"/>
    <col min="14082" max="14082" width="31" style="76" customWidth="1"/>
    <col min="14083" max="14084" width="9.140625" style="76"/>
    <col min="14085" max="14085" width="14.85546875" style="76" customWidth="1"/>
    <col min="14086" max="14086" width="9.140625" style="76"/>
    <col min="14087" max="14089" width="13.42578125" style="76" customWidth="1"/>
    <col min="14090" max="14090" width="15.42578125" style="76" customWidth="1"/>
    <col min="14091" max="14336" width="9.140625" style="76"/>
    <col min="14337" max="14337" width="4.140625" style="76" customWidth="1"/>
    <col min="14338" max="14338" width="31" style="76" customWidth="1"/>
    <col min="14339" max="14340" width="9.140625" style="76"/>
    <col min="14341" max="14341" width="14.85546875" style="76" customWidth="1"/>
    <col min="14342" max="14342" width="9.140625" style="76"/>
    <col min="14343" max="14345" width="13.42578125" style="76" customWidth="1"/>
    <col min="14346" max="14346" width="15.42578125" style="76" customWidth="1"/>
    <col min="14347" max="14592" width="9.140625" style="76"/>
    <col min="14593" max="14593" width="4.140625" style="76" customWidth="1"/>
    <col min="14594" max="14594" width="31" style="76" customWidth="1"/>
    <col min="14595" max="14596" width="9.140625" style="76"/>
    <col min="14597" max="14597" width="14.85546875" style="76" customWidth="1"/>
    <col min="14598" max="14598" width="9.140625" style="76"/>
    <col min="14599" max="14601" width="13.42578125" style="76" customWidth="1"/>
    <col min="14602" max="14602" width="15.42578125" style="76" customWidth="1"/>
    <col min="14603" max="14848" width="9.140625" style="76"/>
    <col min="14849" max="14849" width="4.140625" style="76" customWidth="1"/>
    <col min="14850" max="14850" width="31" style="76" customWidth="1"/>
    <col min="14851" max="14852" width="9.140625" style="76"/>
    <col min="14853" max="14853" width="14.85546875" style="76" customWidth="1"/>
    <col min="14854" max="14854" width="9.140625" style="76"/>
    <col min="14855" max="14857" width="13.42578125" style="76" customWidth="1"/>
    <col min="14858" max="14858" width="15.42578125" style="76" customWidth="1"/>
    <col min="14859" max="15104" width="9.140625" style="76"/>
    <col min="15105" max="15105" width="4.140625" style="76" customWidth="1"/>
    <col min="15106" max="15106" width="31" style="76" customWidth="1"/>
    <col min="15107" max="15108" width="9.140625" style="76"/>
    <col min="15109" max="15109" width="14.85546875" style="76" customWidth="1"/>
    <col min="15110" max="15110" width="9.140625" style="76"/>
    <col min="15111" max="15113" width="13.42578125" style="76" customWidth="1"/>
    <col min="15114" max="15114" width="15.42578125" style="76" customWidth="1"/>
    <col min="15115" max="15360" width="9.140625" style="76"/>
    <col min="15361" max="15361" width="4.140625" style="76" customWidth="1"/>
    <col min="15362" max="15362" width="31" style="76" customWidth="1"/>
    <col min="15363" max="15364" width="9.140625" style="76"/>
    <col min="15365" max="15365" width="14.85546875" style="76" customWidth="1"/>
    <col min="15366" max="15366" width="9.140625" style="76"/>
    <col min="15367" max="15369" width="13.42578125" style="76" customWidth="1"/>
    <col min="15370" max="15370" width="15.42578125" style="76" customWidth="1"/>
    <col min="15371" max="15616" width="9.140625" style="76"/>
    <col min="15617" max="15617" width="4.140625" style="76" customWidth="1"/>
    <col min="15618" max="15618" width="31" style="76" customWidth="1"/>
    <col min="15619" max="15620" width="9.140625" style="76"/>
    <col min="15621" max="15621" width="14.85546875" style="76" customWidth="1"/>
    <col min="15622" max="15622" width="9.140625" style="76"/>
    <col min="15623" max="15625" width="13.42578125" style="76" customWidth="1"/>
    <col min="15626" max="15626" width="15.42578125" style="76" customWidth="1"/>
    <col min="15627" max="15872" width="9.140625" style="76"/>
    <col min="15873" max="15873" width="4.140625" style="76" customWidth="1"/>
    <col min="15874" max="15874" width="31" style="76" customWidth="1"/>
    <col min="15875" max="15876" width="9.140625" style="76"/>
    <col min="15877" max="15877" width="14.85546875" style="76" customWidth="1"/>
    <col min="15878" max="15878" width="9.140625" style="76"/>
    <col min="15879" max="15881" width="13.42578125" style="76" customWidth="1"/>
    <col min="15882" max="15882" width="15.42578125" style="76" customWidth="1"/>
    <col min="15883" max="16128" width="9.140625" style="76"/>
    <col min="16129" max="16129" width="4.140625" style="76" customWidth="1"/>
    <col min="16130" max="16130" width="31" style="76" customWidth="1"/>
    <col min="16131" max="16132" width="9.140625" style="76"/>
    <col min="16133" max="16133" width="14.85546875" style="76" customWidth="1"/>
    <col min="16134" max="16134" width="9.140625" style="76"/>
    <col min="16135" max="16137" width="13.42578125" style="76" customWidth="1"/>
    <col min="16138" max="16138" width="15.42578125" style="76" customWidth="1"/>
    <col min="16139" max="16384" width="9.140625" style="76"/>
  </cols>
  <sheetData>
    <row r="1" spans="1:10" ht="14.25" customHeight="1">
      <c r="H1" s="357"/>
      <c r="I1" s="1189" t="s">
        <v>318</v>
      </c>
      <c r="J1" s="1189"/>
    </row>
    <row r="2" spans="1:10" s="75" customFormat="1" ht="33.75" customHeight="1">
      <c r="B2" s="1190" t="s">
        <v>589</v>
      </c>
      <c r="C2" s="1190"/>
      <c r="D2" s="1190"/>
      <c r="E2" s="1190"/>
      <c r="F2" s="1190"/>
      <c r="G2" s="1190"/>
      <c r="H2" s="1190"/>
      <c r="I2" s="1190"/>
      <c r="J2" s="1190"/>
    </row>
    <row r="3" spans="1:10" s="172" customFormat="1" ht="13.5" customHeight="1">
      <c r="A3" s="358" t="s">
        <v>228</v>
      </c>
    </row>
    <row r="4" spans="1:10" ht="6.75" customHeight="1"/>
    <row r="5" spans="1:10" s="359" customFormat="1" ht="24.75" customHeight="1">
      <c r="A5" s="1187" t="s">
        <v>229</v>
      </c>
      <c r="B5" s="1187" t="s">
        <v>319</v>
      </c>
      <c r="C5" s="1187" t="s">
        <v>320</v>
      </c>
      <c r="D5" s="1187" t="s">
        <v>321</v>
      </c>
      <c r="E5" s="1187" t="s">
        <v>322</v>
      </c>
      <c r="F5" s="1191" t="s">
        <v>323</v>
      </c>
      <c r="G5" s="1192"/>
      <c r="H5" s="1187" t="s">
        <v>324</v>
      </c>
      <c r="I5" s="1187" t="s">
        <v>325</v>
      </c>
      <c r="J5" s="1187" t="s">
        <v>326</v>
      </c>
    </row>
    <row r="6" spans="1:10" s="359" customFormat="1" ht="16.5" customHeight="1">
      <c r="A6" s="1188"/>
      <c r="B6" s="1188"/>
      <c r="C6" s="1188"/>
      <c r="D6" s="1188"/>
      <c r="E6" s="1188"/>
      <c r="F6" s="360" t="s">
        <v>5</v>
      </c>
      <c r="G6" s="360" t="s">
        <v>327</v>
      </c>
      <c r="H6" s="1188"/>
      <c r="I6" s="1188"/>
      <c r="J6" s="1188"/>
    </row>
    <row r="7" spans="1:10" s="178" customFormat="1" ht="15.75" customHeight="1">
      <c r="A7" s="361" t="s">
        <v>83</v>
      </c>
      <c r="B7" s="362"/>
      <c r="C7" s="363"/>
      <c r="D7" s="361"/>
      <c r="E7" s="364"/>
      <c r="F7" s="361"/>
      <c r="G7" s="364"/>
      <c r="H7" s="364"/>
      <c r="I7" s="364"/>
      <c r="J7" s="365">
        <f>E7+G7+H7+I7</f>
        <v>0</v>
      </c>
    </row>
    <row r="8" spans="1:10" s="178" customFormat="1" ht="15.75" customHeight="1">
      <c r="A8" s="361" t="s">
        <v>98</v>
      </c>
      <c r="B8" s="362"/>
      <c r="C8" s="363"/>
      <c r="D8" s="361"/>
      <c r="E8" s="364"/>
      <c r="F8" s="361"/>
      <c r="G8" s="364"/>
      <c r="H8" s="364"/>
      <c r="I8" s="364"/>
      <c r="J8" s="365">
        <f t="shared" ref="J8:J28" si="0">E8+G8+H8+I8</f>
        <v>0</v>
      </c>
    </row>
    <row r="9" spans="1:10" s="178" customFormat="1" ht="15.75" customHeight="1">
      <c r="A9" s="361" t="s">
        <v>164</v>
      </c>
      <c r="B9" s="362"/>
      <c r="C9" s="363"/>
      <c r="D9" s="361"/>
      <c r="E9" s="364"/>
      <c r="F9" s="361"/>
      <c r="G9" s="364"/>
      <c r="H9" s="364"/>
      <c r="I9" s="364"/>
      <c r="J9" s="365">
        <f t="shared" si="0"/>
        <v>0</v>
      </c>
    </row>
    <row r="10" spans="1:10" s="178" customFormat="1" ht="15.75" customHeight="1">
      <c r="A10" s="361" t="s">
        <v>172</v>
      </c>
      <c r="B10" s="362"/>
      <c r="C10" s="363"/>
      <c r="D10" s="361"/>
      <c r="E10" s="364"/>
      <c r="F10" s="361"/>
      <c r="G10" s="364"/>
      <c r="H10" s="364"/>
      <c r="I10" s="364"/>
      <c r="J10" s="365">
        <f t="shared" si="0"/>
        <v>0</v>
      </c>
    </row>
    <row r="11" spans="1:10" s="178" customFormat="1" ht="15.75" customHeight="1">
      <c r="A11" s="361" t="s">
        <v>7</v>
      </c>
      <c r="B11" s="362"/>
      <c r="C11" s="363"/>
      <c r="D11" s="361"/>
      <c r="E11" s="364"/>
      <c r="F11" s="361"/>
      <c r="G11" s="364"/>
      <c r="H11" s="364"/>
      <c r="I11" s="364"/>
      <c r="J11" s="365">
        <f t="shared" si="0"/>
        <v>0</v>
      </c>
    </row>
    <row r="12" spans="1:10" s="178" customFormat="1" ht="15.75" customHeight="1">
      <c r="A12" s="361" t="s">
        <v>206</v>
      </c>
      <c r="B12" s="362"/>
      <c r="C12" s="363"/>
      <c r="D12" s="361"/>
      <c r="E12" s="364"/>
      <c r="F12" s="361"/>
      <c r="G12" s="364"/>
      <c r="H12" s="364"/>
      <c r="I12" s="364"/>
      <c r="J12" s="365">
        <f t="shared" si="0"/>
        <v>0</v>
      </c>
    </row>
    <row r="13" spans="1:10" s="178" customFormat="1" ht="15.75" customHeight="1">
      <c r="A13" s="361" t="s">
        <v>208</v>
      </c>
      <c r="B13" s="362"/>
      <c r="C13" s="363"/>
      <c r="D13" s="361"/>
      <c r="E13" s="364"/>
      <c r="F13" s="361"/>
      <c r="G13" s="364"/>
      <c r="H13" s="364"/>
      <c r="I13" s="364"/>
      <c r="J13" s="365">
        <f t="shared" si="0"/>
        <v>0</v>
      </c>
    </row>
    <row r="14" spans="1:10" s="178" customFormat="1" ht="15.75" customHeight="1">
      <c r="A14" s="361" t="s">
        <v>239</v>
      </c>
      <c r="B14" s="362"/>
      <c r="C14" s="363"/>
      <c r="D14" s="361"/>
      <c r="E14" s="364"/>
      <c r="F14" s="361"/>
      <c r="G14" s="364"/>
      <c r="H14" s="364"/>
      <c r="I14" s="364"/>
      <c r="J14" s="365">
        <f t="shared" si="0"/>
        <v>0</v>
      </c>
    </row>
    <row r="15" spans="1:10" s="178" customFormat="1" ht="15.75" customHeight="1">
      <c r="A15" s="361" t="s">
        <v>240</v>
      </c>
      <c r="B15" s="362"/>
      <c r="C15" s="363"/>
      <c r="D15" s="361"/>
      <c r="E15" s="364"/>
      <c r="F15" s="361"/>
      <c r="G15" s="364"/>
      <c r="H15" s="364"/>
      <c r="I15" s="364"/>
      <c r="J15" s="365">
        <f t="shared" si="0"/>
        <v>0</v>
      </c>
    </row>
    <row r="16" spans="1:10" s="178" customFormat="1" ht="15.75" customHeight="1">
      <c r="A16" s="361" t="s">
        <v>241</v>
      </c>
      <c r="B16" s="362"/>
      <c r="C16" s="363"/>
      <c r="D16" s="361"/>
      <c r="E16" s="364"/>
      <c r="F16" s="361"/>
      <c r="G16" s="364"/>
      <c r="H16" s="364"/>
      <c r="I16" s="364"/>
      <c r="J16" s="365">
        <f t="shared" si="0"/>
        <v>0</v>
      </c>
    </row>
    <row r="17" spans="1:10" s="178" customFormat="1" ht="15.75" customHeight="1">
      <c r="A17" s="361" t="s">
        <v>242</v>
      </c>
      <c r="B17" s="362"/>
      <c r="C17" s="363"/>
      <c r="D17" s="361"/>
      <c r="E17" s="364"/>
      <c r="F17" s="361"/>
      <c r="G17" s="364"/>
      <c r="H17" s="364"/>
      <c r="I17" s="364"/>
      <c r="J17" s="365">
        <f t="shared" si="0"/>
        <v>0</v>
      </c>
    </row>
    <row r="18" spans="1:10" s="178" customFormat="1" ht="15.75" customHeight="1">
      <c r="A18" s="361" t="s">
        <v>243</v>
      </c>
      <c r="B18" s="362"/>
      <c r="C18" s="363"/>
      <c r="D18" s="361"/>
      <c r="E18" s="364"/>
      <c r="F18" s="361"/>
      <c r="G18" s="364"/>
      <c r="H18" s="364"/>
      <c r="I18" s="364"/>
      <c r="J18" s="365">
        <f t="shared" si="0"/>
        <v>0</v>
      </c>
    </row>
    <row r="19" spans="1:10" s="178" customFormat="1" ht="15.75" customHeight="1">
      <c r="A19" s="361" t="s">
        <v>244</v>
      </c>
      <c r="B19" s="362"/>
      <c r="C19" s="363"/>
      <c r="D19" s="361"/>
      <c r="E19" s="364"/>
      <c r="F19" s="361"/>
      <c r="G19" s="364"/>
      <c r="H19" s="364"/>
      <c r="I19" s="364"/>
      <c r="J19" s="365">
        <f t="shared" si="0"/>
        <v>0</v>
      </c>
    </row>
    <row r="20" spans="1:10" s="178" customFormat="1" ht="15.75" customHeight="1">
      <c r="A20" s="361" t="s">
        <v>245</v>
      </c>
      <c r="B20" s="362"/>
      <c r="C20" s="363"/>
      <c r="D20" s="361"/>
      <c r="E20" s="364"/>
      <c r="F20" s="361"/>
      <c r="G20" s="364"/>
      <c r="H20" s="364"/>
      <c r="I20" s="364"/>
      <c r="J20" s="365">
        <f t="shared" si="0"/>
        <v>0</v>
      </c>
    </row>
    <row r="21" spans="1:10" s="178" customFormat="1" ht="15.75" customHeight="1">
      <c r="A21" s="361" t="s">
        <v>246</v>
      </c>
      <c r="B21" s="362"/>
      <c r="C21" s="363"/>
      <c r="D21" s="361"/>
      <c r="E21" s="364"/>
      <c r="F21" s="361"/>
      <c r="G21" s="364"/>
      <c r="H21" s="364"/>
      <c r="I21" s="364"/>
      <c r="J21" s="365">
        <f t="shared" si="0"/>
        <v>0</v>
      </c>
    </row>
    <row r="22" spans="1:10" s="178" customFormat="1" ht="15.75" customHeight="1">
      <c r="A22" s="361" t="s">
        <v>247</v>
      </c>
      <c r="B22" s="362"/>
      <c r="C22" s="363"/>
      <c r="D22" s="361"/>
      <c r="E22" s="364"/>
      <c r="F22" s="361"/>
      <c r="G22" s="364"/>
      <c r="H22" s="364"/>
      <c r="I22" s="364"/>
      <c r="J22" s="365">
        <f t="shared" si="0"/>
        <v>0</v>
      </c>
    </row>
    <row r="23" spans="1:10" s="178" customFormat="1" ht="15.75" customHeight="1">
      <c r="A23" s="361" t="s">
        <v>328</v>
      </c>
      <c r="B23" s="362"/>
      <c r="C23" s="363"/>
      <c r="D23" s="361"/>
      <c r="E23" s="364"/>
      <c r="F23" s="361"/>
      <c r="G23" s="364"/>
      <c r="H23" s="364"/>
      <c r="I23" s="364"/>
      <c r="J23" s="365">
        <f t="shared" si="0"/>
        <v>0</v>
      </c>
    </row>
    <row r="24" spans="1:10" s="178" customFormat="1" ht="15.75" customHeight="1">
      <c r="A24" s="361" t="s">
        <v>329</v>
      </c>
      <c r="B24" s="362"/>
      <c r="C24" s="363"/>
      <c r="D24" s="361"/>
      <c r="E24" s="364"/>
      <c r="F24" s="361"/>
      <c r="G24" s="364"/>
      <c r="H24" s="364"/>
      <c r="I24" s="364"/>
      <c r="J24" s="365">
        <f t="shared" si="0"/>
        <v>0</v>
      </c>
    </row>
    <row r="25" spans="1:10" s="178" customFormat="1" ht="15.75" customHeight="1">
      <c r="A25" s="361" t="s">
        <v>330</v>
      </c>
      <c r="B25" s="362"/>
      <c r="C25" s="363"/>
      <c r="D25" s="361"/>
      <c r="E25" s="364"/>
      <c r="F25" s="361"/>
      <c r="G25" s="364"/>
      <c r="H25" s="364"/>
      <c r="I25" s="364"/>
      <c r="J25" s="365">
        <f t="shared" si="0"/>
        <v>0</v>
      </c>
    </row>
    <row r="26" spans="1:10" s="178" customFormat="1" ht="15.75" customHeight="1">
      <c r="A26" s="361" t="s">
        <v>331</v>
      </c>
      <c r="B26" s="362"/>
      <c r="C26" s="363"/>
      <c r="D26" s="361"/>
      <c r="E26" s="364"/>
      <c r="F26" s="361"/>
      <c r="G26" s="364"/>
      <c r="H26" s="364"/>
      <c r="I26" s="364"/>
      <c r="J26" s="365">
        <f t="shared" si="0"/>
        <v>0</v>
      </c>
    </row>
    <row r="27" spans="1:10" s="178" customFormat="1" ht="15.75" customHeight="1">
      <c r="A27" s="361" t="s">
        <v>332</v>
      </c>
      <c r="B27" s="362"/>
      <c r="C27" s="363"/>
      <c r="D27" s="361"/>
      <c r="E27" s="364"/>
      <c r="F27" s="361"/>
      <c r="G27" s="364"/>
      <c r="H27" s="364"/>
      <c r="I27" s="364"/>
      <c r="J27" s="365">
        <f t="shared" si="0"/>
        <v>0</v>
      </c>
    </row>
    <row r="28" spans="1:10" s="178" customFormat="1" ht="15.75" customHeight="1">
      <c r="A28" s="361" t="s">
        <v>332</v>
      </c>
      <c r="B28" s="362"/>
      <c r="C28" s="363"/>
      <c r="D28" s="361"/>
      <c r="E28" s="364"/>
      <c r="F28" s="361"/>
      <c r="G28" s="364"/>
      <c r="H28" s="364"/>
      <c r="I28" s="364"/>
      <c r="J28" s="365">
        <f t="shared" si="0"/>
        <v>0</v>
      </c>
    </row>
    <row r="29" spans="1:10" s="178" customFormat="1" ht="15.75" customHeight="1">
      <c r="A29" s="361" t="s">
        <v>332</v>
      </c>
      <c r="B29" s="362"/>
      <c r="C29" s="363"/>
      <c r="D29" s="361"/>
      <c r="E29" s="364"/>
      <c r="F29" s="361"/>
      <c r="G29" s="364"/>
      <c r="H29" s="364"/>
      <c r="I29" s="364"/>
      <c r="J29" s="365">
        <f>E29+G29+H29+I29</f>
        <v>0</v>
      </c>
    </row>
    <row r="30" spans="1:10" s="178" customFormat="1" ht="15.75" customHeight="1">
      <c r="A30" s="361" t="s">
        <v>332</v>
      </c>
      <c r="B30" s="362"/>
      <c r="C30" s="363"/>
      <c r="D30" s="361"/>
      <c r="E30" s="364"/>
      <c r="F30" s="361"/>
      <c r="G30" s="364"/>
      <c r="H30" s="364"/>
      <c r="I30" s="364"/>
      <c r="J30" s="365">
        <f>E30+G30+H30+I30</f>
        <v>0</v>
      </c>
    </row>
    <row r="31" spans="1:10" s="178" customFormat="1" ht="15.75" customHeight="1">
      <c r="A31" s="361" t="s">
        <v>332</v>
      </c>
      <c r="B31" s="362"/>
      <c r="C31" s="363"/>
      <c r="D31" s="361"/>
      <c r="E31" s="364"/>
      <c r="F31" s="361"/>
      <c r="G31" s="364"/>
      <c r="H31" s="364"/>
      <c r="I31" s="364"/>
      <c r="J31" s="365">
        <f>E31+G31+H31+I31</f>
        <v>0</v>
      </c>
    </row>
    <row r="32" spans="1:10" s="178" customFormat="1" ht="15.75" customHeight="1">
      <c r="A32" s="361" t="s">
        <v>332</v>
      </c>
      <c r="B32" s="362"/>
      <c r="C32" s="363"/>
      <c r="D32" s="361"/>
      <c r="E32" s="364"/>
      <c r="F32" s="361"/>
      <c r="G32" s="364"/>
      <c r="H32" s="364"/>
      <c r="I32" s="364"/>
      <c r="J32" s="365">
        <f>E32+G32+H32+I32</f>
        <v>0</v>
      </c>
    </row>
    <row r="33" spans="1:10" s="178" customFormat="1" ht="15.75" customHeight="1">
      <c r="A33" s="361"/>
      <c r="B33" s="366" t="s">
        <v>289</v>
      </c>
      <c r="C33" s="367">
        <f>SUM(C7:C32)</f>
        <v>0</v>
      </c>
      <c r="D33" s="368" t="s">
        <v>166</v>
      </c>
      <c r="E33" s="369">
        <f>SUM(E7:E32)</f>
        <v>0</v>
      </c>
      <c r="F33" s="368" t="s">
        <v>166</v>
      </c>
      <c r="G33" s="369">
        <f>SUM(G7:G32)</f>
        <v>0</v>
      </c>
      <c r="H33" s="369">
        <f>SUM(H7:H32)</f>
        <v>0</v>
      </c>
      <c r="I33" s="369">
        <f>SUM(I7:I32)</f>
        <v>0</v>
      </c>
      <c r="J33" s="369">
        <f>SUM(J7:J32)</f>
        <v>0</v>
      </c>
    </row>
  </sheetData>
  <mergeCells count="11">
    <mergeCell ref="J5:J6"/>
    <mergeCell ref="I1:J1"/>
    <mergeCell ref="B2:J2"/>
    <mergeCell ref="A5:A6"/>
    <mergeCell ref="B5:B6"/>
    <mergeCell ref="C5:C6"/>
    <mergeCell ref="D5:D6"/>
    <mergeCell ref="E5:E6"/>
    <mergeCell ref="F5:G5"/>
    <mergeCell ref="H5:H6"/>
    <mergeCell ref="I5:I6"/>
  </mergeCells>
  <pageMargins left="0.70866141732283472" right="0.70866141732283472" top="0.5" bottom="0.47"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11"/>
  <sheetViews>
    <sheetView view="pageBreakPreview" topLeftCell="A61" zoomScaleNormal="100" zoomScaleSheetLayoutView="100" workbookViewId="0">
      <selection activeCell="B86" sqref="B86"/>
    </sheetView>
  </sheetViews>
  <sheetFormatPr defaultRowHeight="12.75"/>
  <cols>
    <col min="1" max="1" width="8.85546875" style="370" customWidth="1"/>
    <col min="2" max="2" width="48.140625" style="76" customWidth="1"/>
    <col min="3" max="3" width="14.28515625" style="76" customWidth="1"/>
    <col min="4" max="5" width="10.5703125" style="76" customWidth="1"/>
    <col min="6" max="6" width="20.5703125" style="76" customWidth="1"/>
    <col min="7" max="7" width="20.28515625" style="76" customWidth="1"/>
    <col min="8" max="8" width="18" style="76" customWidth="1"/>
    <col min="9" max="9" width="12.5703125" style="76" customWidth="1"/>
    <col min="10" max="256" width="9.140625" style="76"/>
    <col min="257" max="257" width="8.85546875" style="76" customWidth="1"/>
    <col min="258" max="258" width="48.140625" style="76" customWidth="1"/>
    <col min="259" max="259" width="14.28515625" style="76" customWidth="1"/>
    <col min="260" max="260" width="7.7109375" style="76" customWidth="1"/>
    <col min="261" max="261" width="18.5703125" style="76" customWidth="1"/>
    <col min="262" max="262" width="20.5703125" style="76" customWidth="1"/>
    <col min="263" max="263" width="20.28515625" style="76" customWidth="1"/>
    <col min="264" max="264" width="18" style="76" customWidth="1"/>
    <col min="265" max="265" width="12.5703125" style="76" customWidth="1"/>
    <col min="266" max="512" width="9.140625" style="76"/>
    <col min="513" max="513" width="8.85546875" style="76" customWidth="1"/>
    <col min="514" max="514" width="48.140625" style="76" customWidth="1"/>
    <col min="515" max="515" width="14.28515625" style="76" customWidth="1"/>
    <col min="516" max="516" width="7.7109375" style="76" customWidth="1"/>
    <col min="517" max="517" width="18.5703125" style="76" customWidth="1"/>
    <col min="518" max="518" width="20.5703125" style="76" customWidth="1"/>
    <col min="519" max="519" width="20.28515625" style="76" customWidth="1"/>
    <col min="520" max="520" width="18" style="76" customWidth="1"/>
    <col min="521" max="521" width="12.5703125" style="76" customWidth="1"/>
    <col min="522" max="768" width="9.140625" style="76"/>
    <col min="769" max="769" width="8.85546875" style="76" customWidth="1"/>
    <col min="770" max="770" width="48.140625" style="76" customWidth="1"/>
    <col min="771" max="771" width="14.28515625" style="76" customWidth="1"/>
    <col min="772" max="772" width="7.7109375" style="76" customWidth="1"/>
    <col min="773" max="773" width="18.5703125" style="76" customWidth="1"/>
    <col min="774" max="774" width="20.5703125" style="76" customWidth="1"/>
    <col min="775" max="775" width="20.28515625" style="76" customWidth="1"/>
    <col min="776" max="776" width="18" style="76" customWidth="1"/>
    <col min="777" max="777" width="12.5703125" style="76" customWidth="1"/>
    <col min="778" max="1024" width="9.140625" style="76"/>
    <col min="1025" max="1025" width="8.85546875" style="76" customWidth="1"/>
    <col min="1026" max="1026" width="48.140625" style="76" customWidth="1"/>
    <col min="1027" max="1027" width="14.28515625" style="76" customWidth="1"/>
    <col min="1028" max="1028" width="7.7109375" style="76" customWidth="1"/>
    <col min="1029" max="1029" width="18.5703125" style="76" customWidth="1"/>
    <col min="1030" max="1030" width="20.5703125" style="76" customWidth="1"/>
    <col min="1031" max="1031" width="20.28515625" style="76" customWidth="1"/>
    <col min="1032" max="1032" width="18" style="76" customWidth="1"/>
    <col min="1033" max="1033" width="12.5703125" style="76" customWidth="1"/>
    <col min="1034" max="1280" width="9.140625" style="76"/>
    <col min="1281" max="1281" width="8.85546875" style="76" customWidth="1"/>
    <col min="1282" max="1282" width="48.140625" style="76" customWidth="1"/>
    <col min="1283" max="1283" width="14.28515625" style="76" customWidth="1"/>
    <col min="1284" max="1284" width="7.7109375" style="76" customWidth="1"/>
    <col min="1285" max="1285" width="18.5703125" style="76" customWidth="1"/>
    <col min="1286" max="1286" width="20.5703125" style="76" customWidth="1"/>
    <col min="1287" max="1287" width="20.28515625" style="76" customWidth="1"/>
    <col min="1288" max="1288" width="18" style="76" customWidth="1"/>
    <col min="1289" max="1289" width="12.5703125" style="76" customWidth="1"/>
    <col min="1290" max="1536" width="9.140625" style="76"/>
    <col min="1537" max="1537" width="8.85546875" style="76" customWidth="1"/>
    <col min="1538" max="1538" width="48.140625" style="76" customWidth="1"/>
    <col min="1539" max="1539" width="14.28515625" style="76" customWidth="1"/>
    <col min="1540" max="1540" width="7.7109375" style="76" customWidth="1"/>
    <col min="1541" max="1541" width="18.5703125" style="76" customWidth="1"/>
    <col min="1542" max="1542" width="20.5703125" style="76" customWidth="1"/>
    <col min="1543" max="1543" width="20.28515625" style="76" customWidth="1"/>
    <col min="1544" max="1544" width="18" style="76" customWidth="1"/>
    <col min="1545" max="1545" width="12.5703125" style="76" customWidth="1"/>
    <col min="1546" max="1792" width="9.140625" style="76"/>
    <col min="1793" max="1793" width="8.85546875" style="76" customWidth="1"/>
    <col min="1794" max="1794" width="48.140625" style="76" customWidth="1"/>
    <col min="1795" max="1795" width="14.28515625" style="76" customWidth="1"/>
    <col min="1796" max="1796" width="7.7109375" style="76" customWidth="1"/>
    <col min="1797" max="1797" width="18.5703125" style="76" customWidth="1"/>
    <col min="1798" max="1798" width="20.5703125" style="76" customWidth="1"/>
    <col min="1799" max="1799" width="20.28515625" style="76" customWidth="1"/>
    <col min="1800" max="1800" width="18" style="76" customWidth="1"/>
    <col min="1801" max="1801" width="12.5703125" style="76" customWidth="1"/>
    <col min="1802" max="2048" width="9.140625" style="76"/>
    <col min="2049" max="2049" width="8.85546875" style="76" customWidth="1"/>
    <col min="2050" max="2050" width="48.140625" style="76" customWidth="1"/>
    <col min="2051" max="2051" width="14.28515625" style="76" customWidth="1"/>
    <col min="2052" max="2052" width="7.7109375" style="76" customWidth="1"/>
    <col min="2053" max="2053" width="18.5703125" style="76" customWidth="1"/>
    <col min="2054" max="2054" width="20.5703125" style="76" customWidth="1"/>
    <col min="2055" max="2055" width="20.28515625" style="76" customWidth="1"/>
    <col min="2056" max="2056" width="18" style="76" customWidth="1"/>
    <col min="2057" max="2057" width="12.5703125" style="76" customWidth="1"/>
    <col min="2058" max="2304" width="9.140625" style="76"/>
    <col min="2305" max="2305" width="8.85546875" style="76" customWidth="1"/>
    <col min="2306" max="2306" width="48.140625" style="76" customWidth="1"/>
    <col min="2307" max="2307" width="14.28515625" style="76" customWidth="1"/>
    <col min="2308" max="2308" width="7.7109375" style="76" customWidth="1"/>
    <col min="2309" max="2309" width="18.5703125" style="76" customWidth="1"/>
    <col min="2310" max="2310" width="20.5703125" style="76" customWidth="1"/>
    <col min="2311" max="2311" width="20.28515625" style="76" customWidth="1"/>
    <col min="2312" max="2312" width="18" style="76" customWidth="1"/>
    <col min="2313" max="2313" width="12.5703125" style="76" customWidth="1"/>
    <col min="2314" max="2560" width="9.140625" style="76"/>
    <col min="2561" max="2561" width="8.85546875" style="76" customWidth="1"/>
    <col min="2562" max="2562" width="48.140625" style="76" customWidth="1"/>
    <col min="2563" max="2563" width="14.28515625" style="76" customWidth="1"/>
    <col min="2564" max="2564" width="7.7109375" style="76" customWidth="1"/>
    <col min="2565" max="2565" width="18.5703125" style="76" customWidth="1"/>
    <col min="2566" max="2566" width="20.5703125" style="76" customWidth="1"/>
    <col min="2567" max="2567" width="20.28515625" style="76" customWidth="1"/>
    <col min="2568" max="2568" width="18" style="76" customWidth="1"/>
    <col min="2569" max="2569" width="12.5703125" style="76" customWidth="1"/>
    <col min="2570" max="2816" width="9.140625" style="76"/>
    <col min="2817" max="2817" width="8.85546875" style="76" customWidth="1"/>
    <col min="2818" max="2818" width="48.140625" style="76" customWidth="1"/>
    <col min="2819" max="2819" width="14.28515625" style="76" customWidth="1"/>
    <col min="2820" max="2820" width="7.7109375" style="76" customWidth="1"/>
    <col min="2821" max="2821" width="18.5703125" style="76" customWidth="1"/>
    <col min="2822" max="2822" width="20.5703125" style="76" customWidth="1"/>
    <col min="2823" max="2823" width="20.28515625" style="76" customWidth="1"/>
    <col min="2824" max="2824" width="18" style="76" customWidth="1"/>
    <col min="2825" max="2825" width="12.5703125" style="76" customWidth="1"/>
    <col min="2826" max="3072" width="9.140625" style="76"/>
    <col min="3073" max="3073" width="8.85546875" style="76" customWidth="1"/>
    <col min="3074" max="3074" width="48.140625" style="76" customWidth="1"/>
    <col min="3075" max="3075" width="14.28515625" style="76" customWidth="1"/>
    <col min="3076" max="3076" width="7.7109375" style="76" customWidth="1"/>
    <col min="3077" max="3077" width="18.5703125" style="76" customWidth="1"/>
    <col min="3078" max="3078" width="20.5703125" style="76" customWidth="1"/>
    <col min="3079" max="3079" width="20.28515625" style="76" customWidth="1"/>
    <col min="3080" max="3080" width="18" style="76" customWidth="1"/>
    <col min="3081" max="3081" width="12.5703125" style="76" customWidth="1"/>
    <col min="3082" max="3328" width="9.140625" style="76"/>
    <col min="3329" max="3329" width="8.85546875" style="76" customWidth="1"/>
    <col min="3330" max="3330" width="48.140625" style="76" customWidth="1"/>
    <col min="3331" max="3331" width="14.28515625" style="76" customWidth="1"/>
    <col min="3332" max="3332" width="7.7109375" style="76" customWidth="1"/>
    <col min="3333" max="3333" width="18.5703125" style="76" customWidth="1"/>
    <col min="3334" max="3334" width="20.5703125" style="76" customWidth="1"/>
    <col min="3335" max="3335" width="20.28515625" style="76" customWidth="1"/>
    <col min="3336" max="3336" width="18" style="76" customWidth="1"/>
    <col min="3337" max="3337" width="12.5703125" style="76" customWidth="1"/>
    <col min="3338" max="3584" width="9.140625" style="76"/>
    <col min="3585" max="3585" width="8.85546875" style="76" customWidth="1"/>
    <col min="3586" max="3586" width="48.140625" style="76" customWidth="1"/>
    <col min="3587" max="3587" width="14.28515625" style="76" customWidth="1"/>
    <col min="3588" max="3588" width="7.7109375" style="76" customWidth="1"/>
    <col min="3589" max="3589" width="18.5703125" style="76" customWidth="1"/>
    <col min="3590" max="3590" width="20.5703125" style="76" customWidth="1"/>
    <col min="3591" max="3591" width="20.28515625" style="76" customWidth="1"/>
    <col min="3592" max="3592" width="18" style="76" customWidth="1"/>
    <col min="3593" max="3593" width="12.5703125" style="76" customWidth="1"/>
    <col min="3594" max="3840" width="9.140625" style="76"/>
    <col min="3841" max="3841" width="8.85546875" style="76" customWidth="1"/>
    <col min="3842" max="3842" width="48.140625" style="76" customWidth="1"/>
    <col min="3843" max="3843" width="14.28515625" style="76" customWidth="1"/>
    <col min="3844" max="3844" width="7.7109375" style="76" customWidth="1"/>
    <col min="3845" max="3845" width="18.5703125" style="76" customWidth="1"/>
    <col min="3846" max="3846" width="20.5703125" style="76" customWidth="1"/>
    <col min="3847" max="3847" width="20.28515625" style="76" customWidth="1"/>
    <col min="3848" max="3848" width="18" style="76" customWidth="1"/>
    <col min="3849" max="3849" width="12.5703125" style="76" customWidth="1"/>
    <col min="3850" max="4096" width="9.140625" style="76"/>
    <col min="4097" max="4097" width="8.85546875" style="76" customWidth="1"/>
    <col min="4098" max="4098" width="48.140625" style="76" customWidth="1"/>
    <col min="4099" max="4099" width="14.28515625" style="76" customWidth="1"/>
    <col min="4100" max="4100" width="7.7109375" style="76" customWidth="1"/>
    <col min="4101" max="4101" width="18.5703125" style="76" customWidth="1"/>
    <col min="4102" max="4102" width="20.5703125" style="76" customWidth="1"/>
    <col min="4103" max="4103" width="20.28515625" style="76" customWidth="1"/>
    <col min="4104" max="4104" width="18" style="76" customWidth="1"/>
    <col min="4105" max="4105" width="12.5703125" style="76" customWidth="1"/>
    <col min="4106" max="4352" width="9.140625" style="76"/>
    <col min="4353" max="4353" width="8.85546875" style="76" customWidth="1"/>
    <col min="4354" max="4354" width="48.140625" style="76" customWidth="1"/>
    <col min="4355" max="4355" width="14.28515625" style="76" customWidth="1"/>
    <col min="4356" max="4356" width="7.7109375" style="76" customWidth="1"/>
    <col min="4357" max="4357" width="18.5703125" style="76" customWidth="1"/>
    <col min="4358" max="4358" width="20.5703125" style="76" customWidth="1"/>
    <col min="4359" max="4359" width="20.28515625" style="76" customWidth="1"/>
    <col min="4360" max="4360" width="18" style="76" customWidth="1"/>
    <col min="4361" max="4361" width="12.5703125" style="76" customWidth="1"/>
    <col min="4362" max="4608" width="9.140625" style="76"/>
    <col min="4609" max="4609" width="8.85546875" style="76" customWidth="1"/>
    <col min="4610" max="4610" width="48.140625" style="76" customWidth="1"/>
    <col min="4611" max="4611" width="14.28515625" style="76" customWidth="1"/>
    <col min="4612" max="4612" width="7.7109375" style="76" customWidth="1"/>
    <col min="4613" max="4613" width="18.5703125" style="76" customWidth="1"/>
    <col min="4614" max="4614" width="20.5703125" style="76" customWidth="1"/>
    <col min="4615" max="4615" width="20.28515625" style="76" customWidth="1"/>
    <col min="4616" max="4616" width="18" style="76" customWidth="1"/>
    <col min="4617" max="4617" width="12.5703125" style="76" customWidth="1"/>
    <col min="4618" max="4864" width="9.140625" style="76"/>
    <col min="4865" max="4865" width="8.85546875" style="76" customWidth="1"/>
    <col min="4866" max="4866" width="48.140625" style="76" customWidth="1"/>
    <col min="4867" max="4867" width="14.28515625" style="76" customWidth="1"/>
    <col min="4868" max="4868" width="7.7109375" style="76" customWidth="1"/>
    <col min="4869" max="4869" width="18.5703125" style="76" customWidth="1"/>
    <col min="4870" max="4870" width="20.5703125" style="76" customWidth="1"/>
    <col min="4871" max="4871" width="20.28515625" style="76" customWidth="1"/>
    <col min="4872" max="4872" width="18" style="76" customWidth="1"/>
    <col min="4873" max="4873" width="12.5703125" style="76" customWidth="1"/>
    <col min="4874" max="5120" width="9.140625" style="76"/>
    <col min="5121" max="5121" width="8.85546875" style="76" customWidth="1"/>
    <col min="5122" max="5122" width="48.140625" style="76" customWidth="1"/>
    <col min="5123" max="5123" width="14.28515625" style="76" customWidth="1"/>
    <col min="5124" max="5124" width="7.7109375" style="76" customWidth="1"/>
    <col min="5125" max="5125" width="18.5703125" style="76" customWidth="1"/>
    <col min="5126" max="5126" width="20.5703125" style="76" customWidth="1"/>
    <col min="5127" max="5127" width="20.28515625" style="76" customWidth="1"/>
    <col min="5128" max="5128" width="18" style="76" customWidth="1"/>
    <col min="5129" max="5129" width="12.5703125" style="76" customWidth="1"/>
    <col min="5130" max="5376" width="9.140625" style="76"/>
    <col min="5377" max="5377" width="8.85546875" style="76" customWidth="1"/>
    <col min="5378" max="5378" width="48.140625" style="76" customWidth="1"/>
    <col min="5379" max="5379" width="14.28515625" style="76" customWidth="1"/>
    <col min="5380" max="5380" width="7.7109375" style="76" customWidth="1"/>
    <col min="5381" max="5381" width="18.5703125" style="76" customWidth="1"/>
    <col min="5382" max="5382" width="20.5703125" style="76" customWidth="1"/>
    <col min="5383" max="5383" width="20.28515625" style="76" customWidth="1"/>
    <col min="5384" max="5384" width="18" style="76" customWidth="1"/>
    <col min="5385" max="5385" width="12.5703125" style="76" customWidth="1"/>
    <col min="5386" max="5632" width="9.140625" style="76"/>
    <col min="5633" max="5633" width="8.85546875" style="76" customWidth="1"/>
    <col min="5634" max="5634" width="48.140625" style="76" customWidth="1"/>
    <col min="5635" max="5635" width="14.28515625" style="76" customWidth="1"/>
    <col min="5636" max="5636" width="7.7109375" style="76" customWidth="1"/>
    <col min="5637" max="5637" width="18.5703125" style="76" customWidth="1"/>
    <col min="5638" max="5638" width="20.5703125" style="76" customWidth="1"/>
    <col min="5639" max="5639" width="20.28515625" style="76" customWidth="1"/>
    <col min="5640" max="5640" width="18" style="76" customWidth="1"/>
    <col min="5641" max="5641" width="12.5703125" style="76" customWidth="1"/>
    <col min="5642" max="5888" width="9.140625" style="76"/>
    <col min="5889" max="5889" width="8.85546875" style="76" customWidth="1"/>
    <col min="5890" max="5890" width="48.140625" style="76" customWidth="1"/>
    <col min="5891" max="5891" width="14.28515625" style="76" customWidth="1"/>
    <col min="5892" max="5892" width="7.7109375" style="76" customWidth="1"/>
    <col min="5893" max="5893" width="18.5703125" style="76" customWidth="1"/>
    <col min="5894" max="5894" width="20.5703125" style="76" customWidth="1"/>
    <col min="5895" max="5895" width="20.28515625" style="76" customWidth="1"/>
    <col min="5896" max="5896" width="18" style="76" customWidth="1"/>
    <col min="5897" max="5897" width="12.5703125" style="76" customWidth="1"/>
    <col min="5898" max="6144" width="9.140625" style="76"/>
    <col min="6145" max="6145" width="8.85546875" style="76" customWidth="1"/>
    <col min="6146" max="6146" width="48.140625" style="76" customWidth="1"/>
    <col min="6147" max="6147" width="14.28515625" style="76" customWidth="1"/>
    <col min="6148" max="6148" width="7.7109375" style="76" customWidth="1"/>
    <col min="6149" max="6149" width="18.5703125" style="76" customWidth="1"/>
    <col min="6150" max="6150" width="20.5703125" style="76" customWidth="1"/>
    <col min="6151" max="6151" width="20.28515625" style="76" customWidth="1"/>
    <col min="6152" max="6152" width="18" style="76" customWidth="1"/>
    <col min="6153" max="6153" width="12.5703125" style="76" customWidth="1"/>
    <col min="6154" max="6400" width="9.140625" style="76"/>
    <col min="6401" max="6401" width="8.85546875" style="76" customWidth="1"/>
    <col min="6402" max="6402" width="48.140625" style="76" customWidth="1"/>
    <col min="6403" max="6403" width="14.28515625" style="76" customWidth="1"/>
    <col min="6404" max="6404" width="7.7109375" style="76" customWidth="1"/>
    <col min="6405" max="6405" width="18.5703125" style="76" customWidth="1"/>
    <col min="6406" max="6406" width="20.5703125" style="76" customWidth="1"/>
    <col min="6407" max="6407" width="20.28515625" style="76" customWidth="1"/>
    <col min="6408" max="6408" width="18" style="76" customWidth="1"/>
    <col min="6409" max="6409" width="12.5703125" style="76" customWidth="1"/>
    <col min="6410" max="6656" width="9.140625" style="76"/>
    <col min="6657" max="6657" width="8.85546875" style="76" customWidth="1"/>
    <col min="6658" max="6658" width="48.140625" style="76" customWidth="1"/>
    <col min="6659" max="6659" width="14.28515625" style="76" customWidth="1"/>
    <col min="6660" max="6660" width="7.7109375" style="76" customWidth="1"/>
    <col min="6661" max="6661" width="18.5703125" style="76" customWidth="1"/>
    <col min="6662" max="6662" width="20.5703125" style="76" customWidth="1"/>
    <col min="6663" max="6663" width="20.28515625" style="76" customWidth="1"/>
    <col min="6664" max="6664" width="18" style="76" customWidth="1"/>
    <col min="6665" max="6665" width="12.5703125" style="76" customWidth="1"/>
    <col min="6666" max="6912" width="9.140625" style="76"/>
    <col min="6913" max="6913" width="8.85546875" style="76" customWidth="1"/>
    <col min="6914" max="6914" width="48.140625" style="76" customWidth="1"/>
    <col min="6915" max="6915" width="14.28515625" style="76" customWidth="1"/>
    <col min="6916" max="6916" width="7.7109375" style="76" customWidth="1"/>
    <col min="6917" max="6917" width="18.5703125" style="76" customWidth="1"/>
    <col min="6918" max="6918" width="20.5703125" style="76" customWidth="1"/>
    <col min="6919" max="6919" width="20.28515625" style="76" customWidth="1"/>
    <col min="6920" max="6920" width="18" style="76" customWidth="1"/>
    <col min="6921" max="6921" width="12.5703125" style="76" customWidth="1"/>
    <col min="6922" max="7168" width="9.140625" style="76"/>
    <col min="7169" max="7169" width="8.85546875" style="76" customWidth="1"/>
    <col min="7170" max="7170" width="48.140625" style="76" customWidth="1"/>
    <col min="7171" max="7171" width="14.28515625" style="76" customWidth="1"/>
    <col min="7172" max="7172" width="7.7109375" style="76" customWidth="1"/>
    <col min="7173" max="7173" width="18.5703125" style="76" customWidth="1"/>
    <col min="7174" max="7174" width="20.5703125" style="76" customWidth="1"/>
    <col min="7175" max="7175" width="20.28515625" style="76" customWidth="1"/>
    <col min="7176" max="7176" width="18" style="76" customWidth="1"/>
    <col min="7177" max="7177" width="12.5703125" style="76" customWidth="1"/>
    <col min="7178" max="7424" width="9.140625" style="76"/>
    <col min="7425" max="7425" width="8.85546875" style="76" customWidth="1"/>
    <col min="7426" max="7426" width="48.140625" style="76" customWidth="1"/>
    <col min="7427" max="7427" width="14.28515625" style="76" customWidth="1"/>
    <col min="7428" max="7428" width="7.7109375" style="76" customWidth="1"/>
    <col min="7429" max="7429" width="18.5703125" style="76" customWidth="1"/>
    <col min="7430" max="7430" width="20.5703125" style="76" customWidth="1"/>
    <col min="7431" max="7431" width="20.28515625" style="76" customWidth="1"/>
    <col min="7432" max="7432" width="18" style="76" customWidth="1"/>
    <col min="7433" max="7433" width="12.5703125" style="76" customWidth="1"/>
    <col min="7434" max="7680" width="9.140625" style="76"/>
    <col min="7681" max="7681" width="8.85546875" style="76" customWidth="1"/>
    <col min="7682" max="7682" width="48.140625" style="76" customWidth="1"/>
    <col min="7683" max="7683" width="14.28515625" style="76" customWidth="1"/>
    <col min="7684" max="7684" width="7.7109375" style="76" customWidth="1"/>
    <col min="7685" max="7685" width="18.5703125" style="76" customWidth="1"/>
    <col min="7686" max="7686" width="20.5703125" style="76" customWidth="1"/>
    <col min="7687" max="7687" width="20.28515625" style="76" customWidth="1"/>
    <col min="7688" max="7688" width="18" style="76" customWidth="1"/>
    <col min="7689" max="7689" width="12.5703125" style="76" customWidth="1"/>
    <col min="7690" max="7936" width="9.140625" style="76"/>
    <col min="7937" max="7937" width="8.85546875" style="76" customWidth="1"/>
    <col min="7938" max="7938" width="48.140625" style="76" customWidth="1"/>
    <col min="7939" max="7939" width="14.28515625" style="76" customWidth="1"/>
    <col min="7940" max="7940" width="7.7109375" style="76" customWidth="1"/>
    <col min="7941" max="7941" width="18.5703125" style="76" customWidth="1"/>
    <col min="7942" max="7942" width="20.5703125" style="76" customWidth="1"/>
    <col min="7943" max="7943" width="20.28515625" style="76" customWidth="1"/>
    <col min="7944" max="7944" width="18" style="76" customWidth="1"/>
    <col min="7945" max="7945" width="12.5703125" style="76" customWidth="1"/>
    <col min="7946" max="8192" width="9.140625" style="76"/>
    <col min="8193" max="8193" width="8.85546875" style="76" customWidth="1"/>
    <col min="8194" max="8194" width="48.140625" style="76" customWidth="1"/>
    <col min="8195" max="8195" width="14.28515625" style="76" customWidth="1"/>
    <col min="8196" max="8196" width="7.7109375" style="76" customWidth="1"/>
    <col min="8197" max="8197" width="18.5703125" style="76" customWidth="1"/>
    <col min="8198" max="8198" width="20.5703125" style="76" customWidth="1"/>
    <col min="8199" max="8199" width="20.28515625" style="76" customWidth="1"/>
    <col min="8200" max="8200" width="18" style="76" customWidth="1"/>
    <col min="8201" max="8201" width="12.5703125" style="76" customWidth="1"/>
    <col min="8202" max="8448" width="9.140625" style="76"/>
    <col min="8449" max="8449" width="8.85546875" style="76" customWidth="1"/>
    <col min="8450" max="8450" width="48.140625" style="76" customWidth="1"/>
    <col min="8451" max="8451" width="14.28515625" style="76" customWidth="1"/>
    <col min="8452" max="8452" width="7.7109375" style="76" customWidth="1"/>
    <col min="8453" max="8453" width="18.5703125" style="76" customWidth="1"/>
    <col min="8454" max="8454" width="20.5703125" style="76" customWidth="1"/>
    <col min="8455" max="8455" width="20.28515625" style="76" customWidth="1"/>
    <col min="8456" max="8456" width="18" style="76" customWidth="1"/>
    <col min="8457" max="8457" width="12.5703125" style="76" customWidth="1"/>
    <col min="8458" max="8704" width="9.140625" style="76"/>
    <col min="8705" max="8705" width="8.85546875" style="76" customWidth="1"/>
    <col min="8706" max="8706" width="48.140625" style="76" customWidth="1"/>
    <col min="8707" max="8707" width="14.28515625" style="76" customWidth="1"/>
    <col min="8708" max="8708" width="7.7109375" style="76" customWidth="1"/>
    <col min="8709" max="8709" width="18.5703125" style="76" customWidth="1"/>
    <col min="8710" max="8710" width="20.5703125" style="76" customWidth="1"/>
    <col min="8711" max="8711" width="20.28515625" style="76" customWidth="1"/>
    <col min="8712" max="8712" width="18" style="76" customWidth="1"/>
    <col min="8713" max="8713" width="12.5703125" style="76" customWidth="1"/>
    <col min="8714" max="8960" width="9.140625" style="76"/>
    <col min="8961" max="8961" width="8.85546875" style="76" customWidth="1"/>
    <col min="8962" max="8962" width="48.140625" style="76" customWidth="1"/>
    <col min="8963" max="8963" width="14.28515625" style="76" customWidth="1"/>
    <col min="8964" max="8964" width="7.7109375" style="76" customWidth="1"/>
    <col min="8965" max="8965" width="18.5703125" style="76" customWidth="1"/>
    <col min="8966" max="8966" width="20.5703125" style="76" customWidth="1"/>
    <col min="8967" max="8967" width="20.28515625" style="76" customWidth="1"/>
    <col min="8968" max="8968" width="18" style="76" customWidth="1"/>
    <col min="8969" max="8969" width="12.5703125" style="76" customWidth="1"/>
    <col min="8970" max="9216" width="9.140625" style="76"/>
    <col min="9217" max="9217" width="8.85546875" style="76" customWidth="1"/>
    <col min="9218" max="9218" width="48.140625" style="76" customWidth="1"/>
    <col min="9219" max="9219" width="14.28515625" style="76" customWidth="1"/>
    <col min="9220" max="9220" width="7.7109375" style="76" customWidth="1"/>
    <col min="9221" max="9221" width="18.5703125" style="76" customWidth="1"/>
    <col min="9222" max="9222" width="20.5703125" style="76" customWidth="1"/>
    <col min="9223" max="9223" width="20.28515625" style="76" customWidth="1"/>
    <col min="9224" max="9224" width="18" style="76" customWidth="1"/>
    <col min="9225" max="9225" width="12.5703125" style="76" customWidth="1"/>
    <col min="9226" max="9472" width="9.140625" style="76"/>
    <col min="9473" max="9473" width="8.85546875" style="76" customWidth="1"/>
    <col min="9474" max="9474" width="48.140625" style="76" customWidth="1"/>
    <col min="9475" max="9475" width="14.28515625" style="76" customWidth="1"/>
    <col min="9476" max="9476" width="7.7109375" style="76" customWidth="1"/>
    <col min="9477" max="9477" width="18.5703125" style="76" customWidth="1"/>
    <col min="9478" max="9478" width="20.5703125" style="76" customWidth="1"/>
    <col min="9479" max="9479" width="20.28515625" style="76" customWidth="1"/>
    <col min="9480" max="9480" width="18" style="76" customWidth="1"/>
    <col min="9481" max="9481" width="12.5703125" style="76" customWidth="1"/>
    <col min="9482" max="9728" width="9.140625" style="76"/>
    <col min="9729" max="9729" width="8.85546875" style="76" customWidth="1"/>
    <col min="9730" max="9730" width="48.140625" style="76" customWidth="1"/>
    <col min="9731" max="9731" width="14.28515625" style="76" customWidth="1"/>
    <col min="9732" max="9732" width="7.7109375" style="76" customWidth="1"/>
    <col min="9733" max="9733" width="18.5703125" style="76" customWidth="1"/>
    <col min="9734" max="9734" width="20.5703125" style="76" customWidth="1"/>
    <col min="9735" max="9735" width="20.28515625" style="76" customWidth="1"/>
    <col min="9736" max="9736" width="18" style="76" customWidth="1"/>
    <col min="9737" max="9737" width="12.5703125" style="76" customWidth="1"/>
    <col min="9738" max="9984" width="9.140625" style="76"/>
    <col min="9985" max="9985" width="8.85546875" style="76" customWidth="1"/>
    <col min="9986" max="9986" width="48.140625" style="76" customWidth="1"/>
    <col min="9987" max="9987" width="14.28515625" style="76" customWidth="1"/>
    <col min="9988" max="9988" width="7.7109375" style="76" customWidth="1"/>
    <col min="9989" max="9989" width="18.5703125" style="76" customWidth="1"/>
    <col min="9990" max="9990" width="20.5703125" style="76" customWidth="1"/>
    <col min="9991" max="9991" width="20.28515625" style="76" customWidth="1"/>
    <col min="9992" max="9992" width="18" style="76" customWidth="1"/>
    <col min="9993" max="9993" width="12.5703125" style="76" customWidth="1"/>
    <col min="9994" max="10240" width="9.140625" style="76"/>
    <col min="10241" max="10241" width="8.85546875" style="76" customWidth="1"/>
    <col min="10242" max="10242" width="48.140625" style="76" customWidth="1"/>
    <col min="10243" max="10243" width="14.28515625" style="76" customWidth="1"/>
    <col min="10244" max="10244" width="7.7109375" style="76" customWidth="1"/>
    <col min="10245" max="10245" width="18.5703125" style="76" customWidth="1"/>
    <col min="10246" max="10246" width="20.5703125" style="76" customWidth="1"/>
    <col min="10247" max="10247" width="20.28515625" style="76" customWidth="1"/>
    <col min="10248" max="10248" width="18" style="76" customWidth="1"/>
    <col min="10249" max="10249" width="12.5703125" style="76" customWidth="1"/>
    <col min="10250" max="10496" width="9.140625" style="76"/>
    <col min="10497" max="10497" width="8.85546875" style="76" customWidth="1"/>
    <col min="10498" max="10498" width="48.140625" style="76" customWidth="1"/>
    <col min="10499" max="10499" width="14.28515625" style="76" customWidth="1"/>
    <col min="10500" max="10500" width="7.7109375" style="76" customWidth="1"/>
    <col min="10501" max="10501" width="18.5703125" style="76" customWidth="1"/>
    <col min="10502" max="10502" width="20.5703125" style="76" customWidth="1"/>
    <col min="10503" max="10503" width="20.28515625" style="76" customWidth="1"/>
    <col min="10504" max="10504" width="18" style="76" customWidth="1"/>
    <col min="10505" max="10505" width="12.5703125" style="76" customWidth="1"/>
    <col min="10506" max="10752" width="9.140625" style="76"/>
    <col min="10753" max="10753" width="8.85546875" style="76" customWidth="1"/>
    <col min="10754" max="10754" width="48.140625" style="76" customWidth="1"/>
    <col min="10755" max="10755" width="14.28515625" style="76" customWidth="1"/>
    <col min="10756" max="10756" width="7.7109375" style="76" customWidth="1"/>
    <col min="10757" max="10757" width="18.5703125" style="76" customWidth="1"/>
    <col min="10758" max="10758" width="20.5703125" style="76" customWidth="1"/>
    <col min="10759" max="10759" width="20.28515625" style="76" customWidth="1"/>
    <col min="10760" max="10760" width="18" style="76" customWidth="1"/>
    <col min="10761" max="10761" width="12.5703125" style="76" customWidth="1"/>
    <col min="10762" max="11008" width="9.140625" style="76"/>
    <col min="11009" max="11009" width="8.85546875" style="76" customWidth="1"/>
    <col min="11010" max="11010" width="48.140625" style="76" customWidth="1"/>
    <col min="11011" max="11011" width="14.28515625" style="76" customWidth="1"/>
    <col min="11012" max="11012" width="7.7109375" style="76" customWidth="1"/>
    <col min="11013" max="11013" width="18.5703125" style="76" customWidth="1"/>
    <col min="11014" max="11014" width="20.5703125" style="76" customWidth="1"/>
    <col min="11015" max="11015" width="20.28515625" style="76" customWidth="1"/>
    <col min="11016" max="11016" width="18" style="76" customWidth="1"/>
    <col min="11017" max="11017" width="12.5703125" style="76" customWidth="1"/>
    <col min="11018" max="11264" width="9.140625" style="76"/>
    <col min="11265" max="11265" width="8.85546875" style="76" customWidth="1"/>
    <col min="11266" max="11266" width="48.140625" style="76" customWidth="1"/>
    <col min="11267" max="11267" width="14.28515625" style="76" customWidth="1"/>
    <col min="11268" max="11268" width="7.7109375" style="76" customWidth="1"/>
    <col min="11269" max="11269" width="18.5703125" style="76" customWidth="1"/>
    <col min="11270" max="11270" width="20.5703125" style="76" customWidth="1"/>
    <col min="11271" max="11271" width="20.28515625" style="76" customWidth="1"/>
    <col min="11272" max="11272" width="18" style="76" customWidth="1"/>
    <col min="11273" max="11273" width="12.5703125" style="76" customWidth="1"/>
    <col min="11274" max="11520" width="9.140625" style="76"/>
    <col min="11521" max="11521" width="8.85546875" style="76" customWidth="1"/>
    <col min="11522" max="11522" width="48.140625" style="76" customWidth="1"/>
    <col min="11523" max="11523" width="14.28515625" style="76" customWidth="1"/>
    <col min="11524" max="11524" width="7.7109375" style="76" customWidth="1"/>
    <col min="11525" max="11525" width="18.5703125" style="76" customWidth="1"/>
    <col min="11526" max="11526" width="20.5703125" style="76" customWidth="1"/>
    <col min="11527" max="11527" width="20.28515625" style="76" customWidth="1"/>
    <col min="11528" max="11528" width="18" style="76" customWidth="1"/>
    <col min="11529" max="11529" width="12.5703125" style="76" customWidth="1"/>
    <col min="11530" max="11776" width="9.140625" style="76"/>
    <col min="11777" max="11777" width="8.85546875" style="76" customWidth="1"/>
    <col min="11778" max="11778" width="48.140625" style="76" customWidth="1"/>
    <col min="11779" max="11779" width="14.28515625" style="76" customWidth="1"/>
    <col min="11780" max="11780" width="7.7109375" style="76" customWidth="1"/>
    <col min="11781" max="11781" width="18.5703125" style="76" customWidth="1"/>
    <col min="11782" max="11782" width="20.5703125" style="76" customWidth="1"/>
    <col min="11783" max="11783" width="20.28515625" style="76" customWidth="1"/>
    <col min="11784" max="11784" width="18" style="76" customWidth="1"/>
    <col min="11785" max="11785" width="12.5703125" style="76" customWidth="1"/>
    <col min="11786" max="12032" width="9.140625" style="76"/>
    <col min="12033" max="12033" width="8.85546875" style="76" customWidth="1"/>
    <col min="12034" max="12034" width="48.140625" style="76" customWidth="1"/>
    <col min="12035" max="12035" width="14.28515625" style="76" customWidth="1"/>
    <col min="12036" max="12036" width="7.7109375" style="76" customWidth="1"/>
    <col min="12037" max="12037" width="18.5703125" style="76" customWidth="1"/>
    <col min="12038" max="12038" width="20.5703125" style="76" customWidth="1"/>
    <col min="12039" max="12039" width="20.28515625" style="76" customWidth="1"/>
    <col min="12040" max="12040" width="18" style="76" customWidth="1"/>
    <col min="12041" max="12041" width="12.5703125" style="76" customWidth="1"/>
    <col min="12042" max="12288" width="9.140625" style="76"/>
    <col min="12289" max="12289" width="8.85546875" style="76" customWidth="1"/>
    <col min="12290" max="12290" width="48.140625" style="76" customWidth="1"/>
    <col min="12291" max="12291" width="14.28515625" style="76" customWidth="1"/>
    <col min="12292" max="12292" width="7.7109375" style="76" customWidth="1"/>
    <col min="12293" max="12293" width="18.5703125" style="76" customWidth="1"/>
    <col min="12294" max="12294" width="20.5703125" style="76" customWidth="1"/>
    <col min="12295" max="12295" width="20.28515625" style="76" customWidth="1"/>
    <col min="12296" max="12296" width="18" style="76" customWidth="1"/>
    <col min="12297" max="12297" width="12.5703125" style="76" customWidth="1"/>
    <col min="12298" max="12544" width="9.140625" style="76"/>
    <col min="12545" max="12545" width="8.85546875" style="76" customWidth="1"/>
    <col min="12546" max="12546" width="48.140625" style="76" customWidth="1"/>
    <col min="12547" max="12547" width="14.28515625" style="76" customWidth="1"/>
    <col min="12548" max="12548" width="7.7109375" style="76" customWidth="1"/>
    <col min="12549" max="12549" width="18.5703125" style="76" customWidth="1"/>
    <col min="12550" max="12550" width="20.5703125" style="76" customWidth="1"/>
    <col min="12551" max="12551" width="20.28515625" style="76" customWidth="1"/>
    <col min="12552" max="12552" width="18" style="76" customWidth="1"/>
    <col min="12553" max="12553" width="12.5703125" style="76" customWidth="1"/>
    <col min="12554" max="12800" width="9.140625" style="76"/>
    <col min="12801" max="12801" width="8.85546875" style="76" customWidth="1"/>
    <col min="12802" max="12802" width="48.140625" style="76" customWidth="1"/>
    <col min="12803" max="12803" width="14.28515625" style="76" customWidth="1"/>
    <col min="12804" max="12804" width="7.7109375" style="76" customWidth="1"/>
    <col min="12805" max="12805" width="18.5703125" style="76" customWidth="1"/>
    <col min="12806" max="12806" width="20.5703125" style="76" customWidth="1"/>
    <col min="12807" max="12807" width="20.28515625" style="76" customWidth="1"/>
    <col min="12808" max="12808" width="18" style="76" customWidth="1"/>
    <col min="12809" max="12809" width="12.5703125" style="76" customWidth="1"/>
    <col min="12810" max="13056" width="9.140625" style="76"/>
    <col min="13057" max="13057" width="8.85546875" style="76" customWidth="1"/>
    <col min="13058" max="13058" width="48.140625" style="76" customWidth="1"/>
    <col min="13059" max="13059" width="14.28515625" style="76" customWidth="1"/>
    <col min="13060" max="13060" width="7.7109375" style="76" customWidth="1"/>
    <col min="13061" max="13061" width="18.5703125" style="76" customWidth="1"/>
    <col min="13062" max="13062" width="20.5703125" style="76" customWidth="1"/>
    <col min="13063" max="13063" width="20.28515625" style="76" customWidth="1"/>
    <col min="13064" max="13064" width="18" style="76" customWidth="1"/>
    <col min="13065" max="13065" width="12.5703125" style="76" customWidth="1"/>
    <col min="13066" max="13312" width="9.140625" style="76"/>
    <col min="13313" max="13313" width="8.85546875" style="76" customWidth="1"/>
    <col min="13314" max="13314" width="48.140625" style="76" customWidth="1"/>
    <col min="13315" max="13315" width="14.28515625" style="76" customWidth="1"/>
    <col min="13316" max="13316" width="7.7109375" style="76" customWidth="1"/>
    <col min="13317" max="13317" width="18.5703125" style="76" customWidth="1"/>
    <col min="13318" max="13318" width="20.5703125" style="76" customWidth="1"/>
    <col min="13319" max="13319" width="20.28515625" style="76" customWidth="1"/>
    <col min="13320" max="13320" width="18" style="76" customWidth="1"/>
    <col min="13321" max="13321" width="12.5703125" style="76" customWidth="1"/>
    <col min="13322" max="13568" width="9.140625" style="76"/>
    <col min="13569" max="13569" width="8.85546875" style="76" customWidth="1"/>
    <col min="13570" max="13570" width="48.140625" style="76" customWidth="1"/>
    <col min="13571" max="13571" width="14.28515625" style="76" customWidth="1"/>
    <col min="13572" max="13572" width="7.7109375" style="76" customWidth="1"/>
    <col min="13573" max="13573" width="18.5703125" style="76" customWidth="1"/>
    <col min="13574" max="13574" width="20.5703125" style="76" customWidth="1"/>
    <col min="13575" max="13575" width="20.28515625" style="76" customWidth="1"/>
    <col min="13576" max="13576" width="18" style="76" customWidth="1"/>
    <col min="13577" max="13577" width="12.5703125" style="76" customWidth="1"/>
    <col min="13578" max="13824" width="9.140625" style="76"/>
    <col min="13825" max="13825" width="8.85546875" style="76" customWidth="1"/>
    <col min="13826" max="13826" width="48.140625" style="76" customWidth="1"/>
    <col min="13827" max="13827" width="14.28515625" style="76" customWidth="1"/>
    <col min="13828" max="13828" width="7.7109375" style="76" customWidth="1"/>
    <col min="13829" max="13829" width="18.5703125" style="76" customWidth="1"/>
    <col min="13830" max="13830" width="20.5703125" style="76" customWidth="1"/>
    <col min="13831" max="13831" width="20.28515625" style="76" customWidth="1"/>
    <col min="13832" max="13832" width="18" style="76" customWidth="1"/>
    <col min="13833" max="13833" width="12.5703125" style="76" customWidth="1"/>
    <col min="13834" max="14080" width="9.140625" style="76"/>
    <col min="14081" max="14081" width="8.85546875" style="76" customWidth="1"/>
    <col min="14082" max="14082" width="48.140625" style="76" customWidth="1"/>
    <col min="14083" max="14083" width="14.28515625" style="76" customWidth="1"/>
    <col min="14084" max="14084" width="7.7109375" style="76" customWidth="1"/>
    <col min="14085" max="14085" width="18.5703125" style="76" customWidth="1"/>
    <col min="14086" max="14086" width="20.5703125" style="76" customWidth="1"/>
    <col min="14087" max="14087" width="20.28515625" style="76" customWidth="1"/>
    <col min="14088" max="14088" width="18" style="76" customWidth="1"/>
    <col min="14089" max="14089" width="12.5703125" style="76" customWidth="1"/>
    <col min="14090" max="14336" width="9.140625" style="76"/>
    <col min="14337" max="14337" width="8.85546875" style="76" customWidth="1"/>
    <col min="14338" max="14338" width="48.140625" style="76" customWidth="1"/>
    <col min="14339" max="14339" width="14.28515625" style="76" customWidth="1"/>
    <col min="14340" max="14340" width="7.7109375" style="76" customWidth="1"/>
    <col min="14341" max="14341" width="18.5703125" style="76" customWidth="1"/>
    <col min="14342" max="14342" width="20.5703125" style="76" customWidth="1"/>
    <col min="14343" max="14343" width="20.28515625" style="76" customWidth="1"/>
    <col min="14344" max="14344" width="18" style="76" customWidth="1"/>
    <col min="14345" max="14345" width="12.5703125" style="76" customWidth="1"/>
    <col min="14346" max="14592" width="9.140625" style="76"/>
    <col min="14593" max="14593" width="8.85546875" style="76" customWidth="1"/>
    <col min="14594" max="14594" width="48.140625" style="76" customWidth="1"/>
    <col min="14595" max="14595" width="14.28515625" style="76" customWidth="1"/>
    <col min="14596" max="14596" width="7.7109375" style="76" customWidth="1"/>
    <col min="14597" max="14597" width="18.5703125" style="76" customWidth="1"/>
    <col min="14598" max="14598" width="20.5703125" style="76" customWidth="1"/>
    <col min="14599" max="14599" width="20.28515625" style="76" customWidth="1"/>
    <col min="14600" max="14600" width="18" style="76" customWidth="1"/>
    <col min="14601" max="14601" width="12.5703125" style="76" customWidth="1"/>
    <col min="14602" max="14848" width="9.140625" style="76"/>
    <col min="14849" max="14849" width="8.85546875" style="76" customWidth="1"/>
    <col min="14850" max="14850" width="48.140625" style="76" customWidth="1"/>
    <col min="14851" max="14851" width="14.28515625" style="76" customWidth="1"/>
    <col min="14852" max="14852" width="7.7109375" style="76" customWidth="1"/>
    <col min="14853" max="14853" width="18.5703125" style="76" customWidth="1"/>
    <col min="14854" max="14854" width="20.5703125" style="76" customWidth="1"/>
    <col min="14855" max="14855" width="20.28515625" style="76" customWidth="1"/>
    <col min="14856" max="14856" width="18" style="76" customWidth="1"/>
    <col min="14857" max="14857" width="12.5703125" style="76" customWidth="1"/>
    <col min="14858" max="15104" width="9.140625" style="76"/>
    <col min="15105" max="15105" width="8.85546875" style="76" customWidth="1"/>
    <col min="15106" max="15106" width="48.140625" style="76" customWidth="1"/>
    <col min="15107" max="15107" width="14.28515625" style="76" customWidth="1"/>
    <col min="15108" max="15108" width="7.7109375" style="76" customWidth="1"/>
    <col min="15109" max="15109" width="18.5703125" style="76" customWidth="1"/>
    <col min="15110" max="15110" width="20.5703125" style="76" customWidth="1"/>
    <col min="15111" max="15111" width="20.28515625" style="76" customWidth="1"/>
    <col min="15112" max="15112" width="18" style="76" customWidth="1"/>
    <col min="15113" max="15113" width="12.5703125" style="76" customWidth="1"/>
    <col min="15114" max="15360" width="9.140625" style="76"/>
    <col min="15361" max="15361" width="8.85546875" style="76" customWidth="1"/>
    <col min="15362" max="15362" width="48.140625" style="76" customWidth="1"/>
    <col min="15363" max="15363" width="14.28515625" style="76" customWidth="1"/>
    <col min="15364" max="15364" width="7.7109375" style="76" customWidth="1"/>
    <col min="15365" max="15365" width="18.5703125" style="76" customWidth="1"/>
    <col min="15366" max="15366" width="20.5703125" style="76" customWidth="1"/>
    <col min="15367" max="15367" width="20.28515625" style="76" customWidth="1"/>
    <col min="15368" max="15368" width="18" style="76" customWidth="1"/>
    <col min="15369" max="15369" width="12.5703125" style="76" customWidth="1"/>
    <col min="15370" max="15616" width="9.140625" style="76"/>
    <col min="15617" max="15617" width="8.85546875" style="76" customWidth="1"/>
    <col min="15618" max="15618" width="48.140625" style="76" customWidth="1"/>
    <col min="15619" max="15619" width="14.28515625" style="76" customWidth="1"/>
    <col min="15620" max="15620" width="7.7109375" style="76" customWidth="1"/>
    <col min="15621" max="15621" width="18.5703125" style="76" customWidth="1"/>
    <col min="15622" max="15622" width="20.5703125" style="76" customWidth="1"/>
    <col min="15623" max="15623" width="20.28515625" style="76" customWidth="1"/>
    <col min="15624" max="15624" width="18" style="76" customWidth="1"/>
    <col min="15625" max="15625" width="12.5703125" style="76" customWidth="1"/>
    <col min="15626" max="15872" width="9.140625" style="76"/>
    <col min="15873" max="15873" width="8.85546875" style="76" customWidth="1"/>
    <col min="15874" max="15874" width="48.140625" style="76" customWidth="1"/>
    <col min="15875" max="15875" width="14.28515625" style="76" customWidth="1"/>
    <col min="15876" max="15876" width="7.7109375" style="76" customWidth="1"/>
    <col min="15877" max="15877" width="18.5703125" style="76" customWidth="1"/>
    <col min="15878" max="15878" width="20.5703125" style="76" customWidth="1"/>
    <col min="15879" max="15879" width="20.28515625" style="76" customWidth="1"/>
    <col min="15880" max="15880" width="18" style="76" customWidth="1"/>
    <col min="15881" max="15881" width="12.5703125" style="76" customWidth="1"/>
    <col min="15882" max="16128" width="9.140625" style="76"/>
    <col min="16129" max="16129" width="8.85546875" style="76" customWidth="1"/>
    <col min="16130" max="16130" width="48.140625" style="76" customWidth="1"/>
    <col min="16131" max="16131" width="14.28515625" style="76" customWidth="1"/>
    <col min="16132" max="16132" width="7.7109375" style="76" customWidth="1"/>
    <col min="16133" max="16133" width="18.5703125" style="76" customWidth="1"/>
    <col min="16134" max="16134" width="20.5703125" style="76" customWidth="1"/>
    <col min="16135" max="16135" width="20.28515625" style="76" customWidth="1"/>
    <col min="16136" max="16136" width="18" style="76" customWidth="1"/>
    <col min="16137" max="16137" width="12.5703125" style="76" customWidth="1"/>
    <col min="16138" max="16384" width="9.140625" style="76"/>
  </cols>
  <sheetData>
    <row r="1" spans="1:9" ht="39.75" customHeight="1">
      <c r="A1" s="1073" t="s">
        <v>632</v>
      </c>
      <c r="B1" s="1073"/>
      <c r="C1" s="75"/>
      <c r="D1" s="75"/>
      <c r="E1" s="75"/>
      <c r="G1" s="1075" t="s">
        <v>590</v>
      </c>
      <c r="H1" s="1075"/>
      <c r="I1" s="1075"/>
    </row>
    <row r="2" spans="1:9" ht="18" customHeight="1">
      <c r="A2" s="1073" t="s">
        <v>668</v>
      </c>
      <c r="B2" s="1073"/>
      <c r="C2" s="75"/>
      <c r="D2" s="75"/>
      <c r="E2" s="75"/>
    </row>
    <row r="3" spans="1:9" ht="18" customHeight="1">
      <c r="A3" s="1073"/>
      <c r="B3" s="1074"/>
      <c r="C3" s="75"/>
      <c r="D3" s="75"/>
      <c r="E3" s="75"/>
    </row>
    <row r="4" spans="1:9" ht="23.25" customHeight="1">
      <c r="A4" s="1079" t="s">
        <v>74</v>
      </c>
      <c r="B4" s="1079"/>
      <c r="C4" s="1079"/>
      <c r="D4" s="1079"/>
      <c r="E4" s="1079"/>
      <c r="F4" s="1079"/>
      <c r="G4" s="1079"/>
      <c r="H4" s="1079"/>
      <c r="I4" s="1079"/>
    </row>
    <row r="5" spans="1:9" ht="19.5" customHeight="1">
      <c r="A5" s="1079" t="s">
        <v>568</v>
      </c>
      <c r="B5" s="1079"/>
      <c r="C5" s="1079"/>
      <c r="D5" s="1079"/>
      <c r="E5" s="1079"/>
      <c r="F5" s="1079"/>
      <c r="G5" s="1079"/>
      <c r="H5" s="1079"/>
      <c r="I5" s="1079"/>
    </row>
    <row r="6" spans="1:9" s="178" customFormat="1" ht="20.25" customHeight="1">
      <c r="A6" s="1193" t="s">
        <v>333</v>
      </c>
      <c r="B6" s="1193"/>
      <c r="C6" s="1193"/>
      <c r="D6" s="1193"/>
      <c r="E6" s="1193"/>
      <c r="F6" s="1193"/>
      <c r="G6" s="1193"/>
      <c r="H6" s="1193"/>
      <c r="I6" s="1193"/>
    </row>
    <row r="7" spans="1:9" s="178" customFormat="1" ht="20.25" customHeight="1">
      <c r="A7" s="1194"/>
      <c r="B7" s="1194"/>
      <c r="C7" s="1194"/>
      <c r="D7" s="1194"/>
      <c r="E7" s="1194"/>
      <c r="F7" s="1194"/>
      <c r="G7" s="1194"/>
      <c r="H7" s="1194"/>
      <c r="I7" s="1194"/>
    </row>
    <row r="8" spans="1:9" ht="10.5" customHeight="1">
      <c r="A8" s="1195" t="s">
        <v>813</v>
      </c>
      <c r="B8" s="1195"/>
      <c r="C8" s="1195"/>
      <c r="D8" s="1195"/>
      <c r="E8" s="1195"/>
      <c r="F8" s="1195"/>
      <c r="G8" s="1195"/>
      <c r="H8" s="1195"/>
      <c r="I8" s="1195"/>
    </row>
    <row r="9" spans="1:9" ht="11.25" customHeight="1">
      <c r="A9" s="1080" t="s">
        <v>77</v>
      </c>
      <c r="B9" s="1080"/>
      <c r="C9" s="1080"/>
      <c r="D9" s="1080"/>
      <c r="E9" s="1080"/>
      <c r="F9" s="1080"/>
      <c r="G9" s="1080"/>
      <c r="H9" s="1080"/>
      <c r="I9" s="1080"/>
    </row>
    <row r="10" spans="1:9" ht="19.5" customHeight="1">
      <c r="A10" s="1196" t="s">
        <v>814</v>
      </c>
      <c r="B10" s="1196"/>
      <c r="C10" s="1196"/>
      <c r="D10" s="1196"/>
      <c r="E10" s="1196"/>
      <c r="F10" s="1196"/>
      <c r="G10" s="1196"/>
      <c r="H10" s="1196"/>
      <c r="I10" s="1196"/>
    </row>
    <row r="11" spans="1:9" ht="19.5" customHeight="1">
      <c r="A11" s="1195"/>
      <c r="B11" s="1195"/>
      <c r="C11" s="1195"/>
      <c r="D11" s="1195"/>
      <c r="E11" s="1195"/>
      <c r="F11" s="1195"/>
      <c r="G11" s="1195"/>
      <c r="H11" s="1195"/>
      <c r="I11" s="1195"/>
    </row>
    <row r="12" spans="1:9" ht="7.5" customHeight="1">
      <c r="A12" s="1195" t="s">
        <v>813</v>
      </c>
      <c r="B12" s="1195"/>
      <c r="C12" s="1195"/>
      <c r="D12" s="1195"/>
      <c r="E12" s="1195"/>
      <c r="F12" s="1195"/>
      <c r="G12" s="1195"/>
      <c r="H12" s="1195"/>
      <c r="I12" s="1195"/>
    </row>
    <row r="13" spans="1:9" ht="11.25" customHeight="1">
      <c r="A13" s="1080" t="s">
        <v>334</v>
      </c>
      <c r="B13" s="1080"/>
      <c r="C13" s="1080"/>
      <c r="D13" s="1080"/>
      <c r="E13" s="1080"/>
      <c r="F13" s="1080"/>
      <c r="G13" s="1080"/>
      <c r="H13" s="1080"/>
      <c r="I13" s="1080"/>
    </row>
    <row r="14" spans="1:9" ht="16.5" customHeight="1">
      <c r="A14" s="673" t="s">
        <v>78</v>
      </c>
      <c r="B14" s="75"/>
      <c r="C14" s="75"/>
      <c r="D14" s="75"/>
      <c r="E14" s="75"/>
    </row>
    <row r="15" spans="1:9" ht="15.75">
      <c r="A15" s="673" t="s">
        <v>79</v>
      </c>
      <c r="G15" s="173"/>
      <c r="H15" s="173"/>
      <c r="I15" s="171" t="s">
        <v>335</v>
      </c>
    </row>
    <row r="16" spans="1:9" s="80" customFormat="1" ht="33.75" customHeight="1">
      <c r="A16" s="1200" t="s">
        <v>80</v>
      </c>
      <c r="B16" s="1200" t="s">
        <v>81</v>
      </c>
      <c r="C16" s="1200" t="s">
        <v>336</v>
      </c>
      <c r="D16" s="1094" t="s">
        <v>625</v>
      </c>
      <c r="E16" s="1095"/>
      <c r="F16" s="1200" t="s">
        <v>570</v>
      </c>
      <c r="G16" s="1200" t="s">
        <v>571</v>
      </c>
      <c r="H16" s="1200" t="s">
        <v>572</v>
      </c>
      <c r="I16" s="1095" t="s">
        <v>667</v>
      </c>
    </row>
    <row r="17" spans="1:9" s="80" customFormat="1" ht="12" customHeight="1">
      <c r="A17" s="1200"/>
      <c r="B17" s="1200"/>
      <c r="C17" s="1200"/>
      <c r="D17" s="1085" t="s">
        <v>811</v>
      </c>
      <c r="E17" s="1085" t="s">
        <v>812</v>
      </c>
      <c r="F17" s="1200"/>
      <c r="G17" s="1200"/>
      <c r="H17" s="1200"/>
      <c r="I17" s="1095"/>
    </row>
    <row r="18" spans="1:9" s="80" customFormat="1" ht="24.75" customHeight="1">
      <c r="A18" s="1200"/>
      <c r="B18" s="1200"/>
      <c r="C18" s="1200"/>
      <c r="D18" s="1087"/>
      <c r="E18" s="1087"/>
      <c r="F18" s="1200"/>
      <c r="G18" s="1200"/>
      <c r="H18" s="1200"/>
      <c r="I18" s="1095"/>
    </row>
    <row r="19" spans="1:9" s="104" customFormat="1" ht="15.75">
      <c r="A19" s="371">
        <v>1</v>
      </c>
      <c r="B19" s="371">
        <v>2</v>
      </c>
      <c r="C19" s="371">
        <v>3</v>
      </c>
      <c r="D19" s="1208">
        <v>4</v>
      </c>
      <c r="E19" s="1209"/>
      <c r="F19" s="371">
        <v>5</v>
      </c>
      <c r="G19" s="371">
        <v>6</v>
      </c>
      <c r="H19" s="371">
        <v>7</v>
      </c>
      <c r="I19" s="655">
        <v>8</v>
      </c>
    </row>
    <row r="20" spans="1:9" s="110" customFormat="1" ht="22.5" customHeight="1">
      <c r="A20" s="372" t="s">
        <v>83</v>
      </c>
      <c r="B20" s="373" t="s">
        <v>84</v>
      </c>
      <c r="C20" s="373"/>
      <c r="D20" s="374"/>
      <c r="E20" s="374"/>
      <c r="F20" s="375">
        <f>F21+F25</f>
        <v>0</v>
      </c>
      <c r="G20" s="375">
        <f>G21+G25</f>
        <v>0</v>
      </c>
      <c r="H20" s="375">
        <f>H21+H25</f>
        <v>0</v>
      </c>
      <c r="I20" s="657" t="e">
        <f>H20/G20*100</f>
        <v>#DIV/0!</v>
      </c>
    </row>
    <row r="21" spans="1:9" s="617" customFormat="1" ht="33" customHeight="1">
      <c r="A21" s="613" t="s">
        <v>86</v>
      </c>
      <c r="B21" s="614" t="s">
        <v>337</v>
      </c>
      <c r="C21" s="614"/>
      <c r="D21" s="615"/>
      <c r="E21" s="615"/>
      <c r="F21" s="616">
        <f>SUM(F22:F24)</f>
        <v>0</v>
      </c>
      <c r="G21" s="616">
        <f>SUM(G22:G24)</f>
        <v>0</v>
      </c>
      <c r="H21" s="616">
        <f>SUM(H22:H24)</f>
        <v>0</v>
      </c>
      <c r="I21" s="658" t="e">
        <f t="shared" ref="I21:I29" si="0">H21/G21*100</f>
        <v>#DIV/0!</v>
      </c>
    </row>
    <row r="22" spans="1:9" s="122" customFormat="1" ht="18" customHeight="1">
      <c r="A22" s="618" t="s">
        <v>338</v>
      </c>
      <c r="B22" s="619"/>
      <c r="C22" s="619"/>
      <c r="D22" s="620"/>
      <c r="E22" s="620"/>
      <c r="F22" s="622"/>
      <c r="G22" s="621"/>
      <c r="H22" s="622"/>
      <c r="I22" s="640" t="e">
        <f>H22/G22*100</f>
        <v>#DIV/0!</v>
      </c>
    </row>
    <row r="23" spans="1:9" s="122" customFormat="1" ht="18" customHeight="1">
      <c r="A23" s="618" t="s">
        <v>339</v>
      </c>
      <c r="B23" s="619"/>
      <c r="C23" s="619"/>
      <c r="D23" s="620"/>
      <c r="E23" s="620"/>
      <c r="F23" s="622"/>
      <c r="G23" s="621"/>
      <c r="H23" s="622"/>
      <c r="I23" s="640" t="e">
        <f t="shared" si="0"/>
        <v>#DIV/0!</v>
      </c>
    </row>
    <row r="24" spans="1:9" s="122" customFormat="1" ht="18" customHeight="1">
      <c r="A24" s="618" t="s">
        <v>339</v>
      </c>
      <c r="B24" s="619"/>
      <c r="C24" s="619"/>
      <c r="D24" s="620"/>
      <c r="E24" s="620"/>
      <c r="F24" s="622"/>
      <c r="G24" s="621"/>
      <c r="H24" s="622"/>
      <c r="I24" s="640" t="e">
        <f t="shared" si="0"/>
        <v>#DIV/0!</v>
      </c>
    </row>
    <row r="25" spans="1:9" s="617" customFormat="1" ht="18" customHeight="1">
      <c r="A25" s="624" t="s">
        <v>88</v>
      </c>
      <c r="B25" s="625" t="s">
        <v>340</v>
      </c>
      <c r="C25" s="625"/>
      <c r="D25" s="626"/>
      <c r="E25" s="626"/>
      <c r="F25" s="627">
        <f>SUM(F26:F28)</f>
        <v>0</v>
      </c>
      <c r="G25" s="627">
        <f>SUM(G26:G28)</f>
        <v>0</v>
      </c>
      <c r="H25" s="627">
        <f>SUM(H26:H28)</f>
        <v>0</v>
      </c>
      <c r="I25" s="650" t="e">
        <f t="shared" si="0"/>
        <v>#DIV/0!</v>
      </c>
    </row>
    <row r="26" spans="1:9" s="122" customFormat="1" ht="18" customHeight="1">
      <c r="A26" s="618" t="s">
        <v>341</v>
      </c>
      <c r="B26" s="619"/>
      <c r="C26" s="619"/>
      <c r="D26" s="620"/>
      <c r="E26" s="620"/>
      <c r="F26" s="622"/>
      <c r="G26" s="621"/>
      <c r="H26" s="622"/>
      <c r="I26" s="640" t="e">
        <f t="shared" si="0"/>
        <v>#DIV/0!</v>
      </c>
    </row>
    <row r="27" spans="1:9" s="122" customFormat="1" ht="18" customHeight="1">
      <c r="A27" s="618" t="s">
        <v>339</v>
      </c>
      <c r="B27" s="628"/>
      <c r="C27" s="628"/>
      <c r="D27" s="620"/>
      <c r="E27" s="620"/>
      <c r="F27" s="622"/>
      <c r="G27" s="621"/>
      <c r="H27" s="622"/>
      <c r="I27" s="640" t="e">
        <f t="shared" si="0"/>
        <v>#DIV/0!</v>
      </c>
    </row>
    <row r="28" spans="1:9" s="122" customFormat="1" ht="18" customHeight="1">
      <c r="A28" s="618" t="s">
        <v>339</v>
      </c>
      <c r="B28" s="629"/>
      <c r="C28" s="629"/>
      <c r="D28" s="630"/>
      <c r="E28" s="630"/>
      <c r="F28" s="632"/>
      <c r="G28" s="631"/>
      <c r="H28" s="632"/>
      <c r="I28" s="640" t="e">
        <f t="shared" si="0"/>
        <v>#DIV/0!</v>
      </c>
    </row>
    <row r="29" spans="1:9" s="638" customFormat="1" ht="18" customHeight="1">
      <c r="A29" s="634" t="s">
        <v>98</v>
      </c>
      <c r="B29" s="635" t="s">
        <v>342</v>
      </c>
      <c r="C29" s="635"/>
      <c r="D29" s="636"/>
      <c r="E29" s="636"/>
      <c r="F29" s="637">
        <f>F31+F52</f>
        <v>0</v>
      </c>
      <c r="G29" s="637">
        <f>G31+G52</f>
        <v>0</v>
      </c>
      <c r="H29" s="637">
        <f>H31+H52</f>
        <v>0</v>
      </c>
      <c r="I29" s="659" t="e">
        <f t="shared" si="0"/>
        <v>#DIV/0!</v>
      </c>
    </row>
    <row r="30" spans="1:9" s="122" customFormat="1" ht="18" customHeight="1">
      <c r="A30" s="618"/>
      <c r="B30" s="376" t="s">
        <v>343</v>
      </c>
      <c r="C30" s="376"/>
      <c r="D30" s="639"/>
      <c r="E30" s="639"/>
      <c r="F30" s="623"/>
      <c r="G30" s="623"/>
      <c r="H30" s="622"/>
      <c r="I30" s="640"/>
    </row>
    <row r="31" spans="1:9" s="638" customFormat="1" ht="18" customHeight="1">
      <c r="A31" s="683" t="s">
        <v>101</v>
      </c>
      <c r="B31" s="619" t="s">
        <v>635</v>
      </c>
      <c r="C31" s="619"/>
      <c r="D31" s="639"/>
      <c r="E31" s="639"/>
      <c r="F31" s="641">
        <f>F32+F37+F42+F47</f>
        <v>0</v>
      </c>
      <c r="G31" s="641">
        <f t="shared" ref="G31:H31" si="1">G32+G37+G42+G47</f>
        <v>0</v>
      </c>
      <c r="H31" s="700">
        <f t="shared" si="1"/>
        <v>0</v>
      </c>
      <c r="I31" s="647" t="e">
        <f>H31/G31*100</f>
        <v>#DIV/0!</v>
      </c>
    </row>
    <row r="32" spans="1:9" s="617" customFormat="1" ht="31.5" customHeight="1">
      <c r="A32" s="684" t="s">
        <v>104</v>
      </c>
      <c r="B32" s="377" t="s">
        <v>636</v>
      </c>
      <c r="C32" s="377"/>
      <c r="D32" s="642"/>
      <c r="E32" s="642"/>
      <c r="F32" s="643">
        <f>SUM(F33:F36)</f>
        <v>0</v>
      </c>
      <c r="G32" s="643">
        <f t="shared" ref="G32:H32" si="2">SUM(G33:G36)</f>
        <v>0</v>
      </c>
      <c r="H32" s="627">
        <f t="shared" si="2"/>
        <v>0</v>
      </c>
      <c r="I32" s="650" t="e">
        <f t="shared" ref="I32:I46" si="3">H32/G32*100</f>
        <v>#DIV/0!</v>
      </c>
    </row>
    <row r="33" spans="1:9" s="122" customFormat="1" ht="18.75" customHeight="1">
      <c r="A33" s="639" t="s">
        <v>344</v>
      </c>
      <c r="B33" s="376"/>
      <c r="C33" s="376"/>
      <c r="D33" s="639"/>
      <c r="E33" s="639"/>
      <c r="F33" s="623"/>
      <c r="G33" s="623"/>
      <c r="H33" s="622"/>
      <c r="I33" s="640" t="e">
        <f t="shared" ref="I33" si="4">H33/G33*100</f>
        <v>#DIV/0!</v>
      </c>
    </row>
    <row r="34" spans="1:9" s="122" customFormat="1" ht="18.75" customHeight="1">
      <c r="A34" s="639" t="s">
        <v>332</v>
      </c>
      <c r="B34" s="376"/>
      <c r="C34" s="376"/>
      <c r="D34" s="639"/>
      <c r="E34" s="639"/>
      <c r="F34" s="623"/>
      <c r="G34" s="623"/>
      <c r="H34" s="622"/>
      <c r="I34" s="640"/>
    </row>
    <row r="35" spans="1:9" s="122" customFormat="1" ht="18.75" customHeight="1">
      <c r="A35" s="639" t="s">
        <v>332</v>
      </c>
      <c r="B35" s="376"/>
      <c r="C35" s="376"/>
      <c r="D35" s="639"/>
      <c r="E35" s="639"/>
      <c r="F35" s="623"/>
      <c r="G35" s="623"/>
      <c r="H35" s="622"/>
      <c r="I35" s="640" t="e">
        <f t="shared" ref="I35" si="5">H35/G35*100</f>
        <v>#DIV/0!</v>
      </c>
    </row>
    <row r="36" spans="1:9" s="122" customFormat="1" ht="18.75" customHeight="1">
      <c r="A36" s="639" t="s">
        <v>332</v>
      </c>
      <c r="B36" s="376"/>
      <c r="C36" s="376"/>
      <c r="D36" s="639"/>
      <c r="E36" s="639"/>
      <c r="F36" s="623"/>
      <c r="G36" s="623"/>
      <c r="H36" s="622"/>
      <c r="I36" s="640"/>
    </row>
    <row r="37" spans="1:9" s="122" customFormat="1" ht="37.5" customHeight="1">
      <c r="A37" s="684" t="s">
        <v>111</v>
      </c>
      <c r="B37" s="644" t="s">
        <v>637</v>
      </c>
      <c r="C37" s="376"/>
      <c r="D37" s="639"/>
      <c r="E37" s="639"/>
      <c r="F37" s="643">
        <f>SUM(F38:F41)</f>
        <v>0</v>
      </c>
      <c r="G37" s="643">
        <f t="shared" ref="G37:H37" si="6">SUM(G38:G41)</f>
        <v>0</v>
      </c>
      <c r="H37" s="627">
        <f t="shared" si="6"/>
        <v>0</v>
      </c>
      <c r="I37" s="650" t="e">
        <f t="shared" ref="I37" si="7">H37/G37*100</f>
        <v>#DIV/0!</v>
      </c>
    </row>
    <row r="38" spans="1:9" s="122" customFormat="1" ht="21.75" customHeight="1">
      <c r="A38" s="639" t="s">
        <v>345</v>
      </c>
      <c r="B38" s="376"/>
      <c r="C38" s="376"/>
      <c r="D38" s="639"/>
      <c r="E38" s="639"/>
      <c r="F38" s="623"/>
      <c r="G38" s="623"/>
      <c r="H38" s="622"/>
      <c r="I38" s="640" t="e">
        <f t="shared" si="3"/>
        <v>#DIV/0!</v>
      </c>
    </row>
    <row r="39" spans="1:9" s="122" customFormat="1" ht="19.5" customHeight="1">
      <c r="A39" s="639" t="s">
        <v>332</v>
      </c>
      <c r="B39" s="376"/>
      <c r="C39" s="376"/>
      <c r="D39" s="639"/>
      <c r="E39" s="639"/>
      <c r="F39" s="623"/>
      <c r="G39" s="623"/>
      <c r="H39" s="622"/>
      <c r="I39" s="640"/>
    </row>
    <row r="40" spans="1:9" s="122" customFormat="1" ht="19.5" customHeight="1">
      <c r="A40" s="639" t="s">
        <v>332</v>
      </c>
      <c r="B40" s="376"/>
      <c r="C40" s="376"/>
      <c r="D40" s="639"/>
      <c r="E40" s="639"/>
      <c r="F40" s="623"/>
      <c r="G40" s="623"/>
      <c r="H40" s="622"/>
      <c r="I40" s="640"/>
    </row>
    <row r="41" spans="1:9" s="122" customFormat="1" ht="19.5" customHeight="1">
      <c r="A41" s="639" t="s">
        <v>332</v>
      </c>
      <c r="B41" s="376"/>
      <c r="C41" s="376"/>
      <c r="D41" s="639"/>
      <c r="E41" s="639"/>
      <c r="F41" s="623"/>
      <c r="G41" s="623"/>
      <c r="H41" s="622"/>
      <c r="I41" s="640" t="e">
        <f t="shared" si="3"/>
        <v>#DIV/0!</v>
      </c>
    </row>
    <row r="42" spans="1:9" s="617" customFormat="1" ht="33.75" customHeight="1">
      <c r="A42" s="684" t="s">
        <v>114</v>
      </c>
      <c r="B42" s="377" t="s">
        <v>634</v>
      </c>
      <c r="C42" s="645"/>
      <c r="D42" s="642"/>
      <c r="E42" s="642"/>
      <c r="F42" s="643">
        <f>SUM(F43:F46)</f>
        <v>0</v>
      </c>
      <c r="G42" s="643">
        <f t="shared" ref="G42" si="8">SUM(G43:G46)</f>
        <v>0</v>
      </c>
      <c r="H42" s="627">
        <f t="shared" ref="H42" si="9">SUM(H43:H46)</f>
        <v>0</v>
      </c>
      <c r="I42" s="650" t="e">
        <f t="shared" si="3"/>
        <v>#DIV/0!</v>
      </c>
    </row>
    <row r="43" spans="1:9" s="122" customFormat="1" ht="20.100000000000001" customHeight="1">
      <c r="A43" s="639" t="s">
        <v>346</v>
      </c>
      <c r="B43" s="377"/>
      <c r="C43" s="646"/>
      <c r="D43" s="639"/>
      <c r="E43" s="639"/>
      <c r="F43" s="623"/>
      <c r="G43" s="623"/>
      <c r="H43" s="622"/>
      <c r="I43" s="640" t="e">
        <f t="shared" si="3"/>
        <v>#DIV/0!</v>
      </c>
    </row>
    <row r="44" spans="1:9" s="122" customFormat="1" ht="19.5" customHeight="1">
      <c r="A44" s="639" t="s">
        <v>332</v>
      </c>
      <c r="B44" s="646"/>
      <c r="C44" s="646"/>
      <c r="D44" s="639"/>
      <c r="E44" s="639"/>
      <c r="F44" s="623"/>
      <c r="G44" s="623"/>
      <c r="H44" s="622"/>
      <c r="I44" s="640" t="e">
        <f t="shared" si="3"/>
        <v>#DIV/0!</v>
      </c>
    </row>
    <row r="45" spans="1:9" s="122" customFormat="1" ht="19.5" customHeight="1">
      <c r="A45" s="639" t="s">
        <v>332</v>
      </c>
      <c r="B45" s="646"/>
      <c r="C45" s="646"/>
      <c r="D45" s="639"/>
      <c r="E45" s="639"/>
      <c r="F45" s="623"/>
      <c r="G45" s="623"/>
      <c r="H45" s="622"/>
      <c r="I45" s="640"/>
    </row>
    <row r="46" spans="1:9" s="122" customFormat="1" ht="19.5" customHeight="1">
      <c r="A46" s="639" t="s">
        <v>332</v>
      </c>
      <c r="B46" s="646"/>
      <c r="C46" s="646"/>
      <c r="D46" s="639"/>
      <c r="E46" s="639"/>
      <c r="F46" s="623"/>
      <c r="G46" s="623"/>
      <c r="H46" s="622"/>
      <c r="I46" s="640" t="e">
        <f t="shared" si="3"/>
        <v>#DIV/0!</v>
      </c>
    </row>
    <row r="47" spans="1:9" s="617" customFormat="1" ht="33.75" customHeight="1">
      <c r="A47" s="684" t="s">
        <v>121</v>
      </c>
      <c r="B47" s="377" t="s">
        <v>638</v>
      </c>
      <c r="C47" s="645"/>
      <c r="D47" s="642"/>
      <c r="E47" s="642"/>
      <c r="F47" s="643">
        <f>SUM(F48:F51)</f>
        <v>0</v>
      </c>
      <c r="G47" s="643">
        <f t="shared" ref="G47" si="10">SUM(G48:G51)</f>
        <v>0</v>
      </c>
      <c r="H47" s="627">
        <f t="shared" ref="H47" si="11">SUM(H48:H51)</f>
        <v>0</v>
      </c>
      <c r="I47" s="650" t="e">
        <f t="shared" ref="I47" si="12">H47/G47*100</f>
        <v>#DIV/0!</v>
      </c>
    </row>
    <row r="48" spans="1:9" s="122" customFormat="1" ht="20.100000000000001" customHeight="1">
      <c r="A48" s="639" t="s">
        <v>644</v>
      </c>
      <c r="B48" s="377"/>
      <c r="C48" s="646"/>
      <c r="D48" s="639"/>
      <c r="E48" s="639"/>
      <c r="F48" s="623"/>
      <c r="G48" s="623"/>
      <c r="H48" s="622"/>
      <c r="I48" s="640" t="e">
        <f t="shared" ref="I48:I49" si="13">H48/G48*100</f>
        <v>#DIV/0!</v>
      </c>
    </row>
    <row r="49" spans="1:9" s="122" customFormat="1" ht="19.5" customHeight="1">
      <c r="A49" s="639" t="s">
        <v>332</v>
      </c>
      <c r="B49" s="646"/>
      <c r="C49" s="646"/>
      <c r="D49" s="639"/>
      <c r="E49" s="639"/>
      <c r="F49" s="623"/>
      <c r="G49" s="623"/>
      <c r="H49" s="622"/>
      <c r="I49" s="640" t="e">
        <f t="shared" si="13"/>
        <v>#DIV/0!</v>
      </c>
    </row>
    <row r="50" spans="1:9" s="122" customFormat="1" ht="19.5" customHeight="1">
      <c r="A50" s="639" t="s">
        <v>332</v>
      </c>
      <c r="B50" s="646"/>
      <c r="C50" s="646"/>
      <c r="D50" s="639"/>
      <c r="E50" s="639"/>
      <c r="F50" s="623"/>
      <c r="G50" s="623"/>
      <c r="H50" s="622"/>
      <c r="I50" s="640"/>
    </row>
    <row r="51" spans="1:9" s="122" customFormat="1" ht="19.5" customHeight="1">
      <c r="A51" s="639" t="s">
        <v>332</v>
      </c>
      <c r="B51" s="646"/>
      <c r="C51" s="646"/>
      <c r="D51" s="639"/>
      <c r="E51" s="639"/>
      <c r="F51" s="623"/>
      <c r="G51" s="623"/>
      <c r="H51" s="622"/>
      <c r="I51" s="640" t="e">
        <f t="shared" ref="I51" si="14">H51/G51*100</f>
        <v>#DIV/0!</v>
      </c>
    </row>
    <row r="52" spans="1:9" s="638" customFormat="1" ht="18" customHeight="1">
      <c r="A52" s="683" t="s">
        <v>129</v>
      </c>
      <c r="B52" s="619" t="s">
        <v>347</v>
      </c>
      <c r="C52" s="619"/>
      <c r="D52" s="639"/>
      <c r="E52" s="639"/>
      <c r="F52" s="641">
        <f>F54+F59+F64</f>
        <v>0</v>
      </c>
      <c r="G52" s="641">
        <f t="shared" ref="G52:H52" si="15">G54+G59+G64</f>
        <v>0</v>
      </c>
      <c r="H52" s="700">
        <f t="shared" si="15"/>
        <v>0</v>
      </c>
      <c r="I52" s="647" t="e">
        <f>H52/G52*100</f>
        <v>#DIV/0!</v>
      </c>
    </row>
    <row r="53" spans="1:9" s="638" customFormat="1" ht="18" customHeight="1">
      <c r="A53" s="683"/>
      <c r="B53" s="376" t="s">
        <v>348</v>
      </c>
      <c r="C53" s="376"/>
      <c r="D53" s="639"/>
      <c r="E53" s="639"/>
      <c r="F53" s="648"/>
      <c r="G53" s="648"/>
      <c r="H53" s="649"/>
      <c r="I53" s="647"/>
    </row>
    <row r="54" spans="1:9" s="617" customFormat="1" ht="48" customHeight="1">
      <c r="A54" s="684" t="s">
        <v>349</v>
      </c>
      <c r="B54" s="377" t="s">
        <v>639</v>
      </c>
      <c r="C54" s="625"/>
      <c r="D54" s="642"/>
      <c r="E54" s="642"/>
      <c r="F54" s="643">
        <f>SUM(F55:F58)</f>
        <v>0</v>
      </c>
      <c r="G54" s="643">
        <f t="shared" ref="G54:H54" si="16">SUM(G55:G58)</f>
        <v>0</v>
      </c>
      <c r="H54" s="627">
        <f t="shared" si="16"/>
        <v>0</v>
      </c>
      <c r="I54" s="650" t="e">
        <f t="shared" ref="I54:I63" si="17">H54/G54*100</f>
        <v>#DIV/0!</v>
      </c>
    </row>
    <row r="55" spans="1:9" s="195" customFormat="1" ht="18.75" customHeight="1">
      <c r="A55" s="639" t="s">
        <v>591</v>
      </c>
      <c r="B55" s="653"/>
      <c r="C55" s="628"/>
      <c r="D55" s="639"/>
      <c r="E55" s="639"/>
      <c r="F55" s="623"/>
      <c r="G55" s="623"/>
      <c r="H55" s="622"/>
      <c r="I55" s="640" t="e">
        <f t="shared" si="17"/>
        <v>#DIV/0!</v>
      </c>
    </row>
    <row r="56" spans="1:9" s="122" customFormat="1" ht="17.25" customHeight="1">
      <c r="A56" s="639" t="s">
        <v>332</v>
      </c>
      <c r="B56" s="646"/>
      <c r="C56" s="646"/>
      <c r="D56" s="639"/>
      <c r="E56" s="639"/>
      <c r="F56" s="623"/>
      <c r="G56" s="623"/>
      <c r="H56" s="622"/>
      <c r="I56" s="640"/>
    </row>
    <row r="57" spans="1:9" s="122" customFormat="1" ht="17.25" customHeight="1">
      <c r="A57" s="639" t="s">
        <v>332</v>
      </c>
      <c r="B57" s="646"/>
      <c r="C57" s="646"/>
      <c r="D57" s="639"/>
      <c r="E57" s="639"/>
      <c r="F57" s="623"/>
      <c r="G57" s="623"/>
      <c r="H57" s="622"/>
      <c r="I57" s="640"/>
    </row>
    <row r="58" spans="1:9" s="122" customFormat="1" ht="17.25" customHeight="1">
      <c r="A58" s="639" t="s">
        <v>332</v>
      </c>
      <c r="B58" s="646"/>
      <c r="C58" s="646"/>
      <c r="D58" s="639"/>
      <c r="E58" s="639"/>
      <c r="F58" s="623"/>
      <c r="G58" s="623"/>
      <c r="H58" s="622"/>
      <c r="I58" s="640" t="e">
        <f>H58/G58*100</f>
        <v>#DIV/0!</v>
      </c>
    </row>
    <row r="59" spans="1:9" s="617" customFormat="1" ht="48.75" customHeight="1">
      <c r="A59" s="684" t="s">
        <v>350</v>
      </c>
      <c r="B59" s="377" t="s">
        <v>640</v>
      </c>
      <c r="C59" s="625"/>
      <c r="D59" s="642"/>
      <c r="E59" s="642"/>
      <c r="F59" s="643">
        <f>SUM(F60:F63)</f>
        <v>0</v>
      </c>
      <c r="G59" s="643">
        <f t="shared" ref="G59" si="18">SUM(G60:G63)</f>
        <v>0</v>
      </c>
      <c r="H59" s="627">
        <f t="shared" ref="H59" si="19">SUM(H60:H63)</f>
        <v>0</v>
      </c>
      <c r="I59" s="650" t="e">
        <f t="shared" si="17"/>
        <v>#DIV/0!</v>
      </c>
    </row>
    <row r="60" spans="1:9" s="122" customFormat="1" ht="18.75" customHeight="1">
      <c r="A60" s="639" t="s">
        <v>592</v>
      </c>
      <c r="B60" s="653"/>
      <c r="C60" s="628"/>
      <c r="D60" s="639"/>
      <c r="E60" s="639"/>
      <c r="F60" s="623"/>
      <c r="G60" s="623"/>
      <c r="H60" s="622"/>
      <c r="I60" s="640" t="e">
        <f t="shared" ref="I60" si="20">H60/G60*100</f>
        <v>#DIV/0!</v>
      </c>
    </row>
    <row r="61" spans="1:9" s="122" customFormat="1" ht="18.75" customHeight="1">
      <c r="A61" s="639" t="s">
        <v>332</v>
      </c>
      <c r="B61" s="646"/>
      <c r="C61" s="646"/>
      <c r="D61" s="639"/>
      <c r="E61" s="639"/>
      <c r="F61" s="623"/>
      <c r="G61" s="623"/>
      <c r="H61" s="622"/>
      <c r="I61" s="640"/>
    </row>
    <row r="62" spans="1:9" s="122" customFormat="1" ht="18.75" customHeight="1">
      <c r="A62" s="639" t="s">
        <v>332</v>
      </c>
      <c r="B62" s="646"/>
      <c r="C62" s="646"/>
      <c r="D62" s="639"/>
      <c r="E62" s="639"/>
      <c r="F62" s="623"/>
      <c r="G62" s="623"/>
      <c r="H62" s="622"/>
      <c r="I62" s="640" t="e">
        <f t="shared" si="17"/>
        <v>#DIV/0!</v>
      </c>
    </row>
    <row r="63" spans="1:9" s="195" customFormat="1" ht="18.75" customHeight="1">
      <c r="A63" s="639" t="s">
        <v>332</v>
      </c>
      <c r="B63" s="628"/>
      <c r="C63" s="628"/>
      <c r="D63" s="639"/>
      <c r="E63" s="639"/>
      <c r="F63" s="623"/>
      <c r="G63" s="623"/>
      <c r="H63" s="622"/>
      <c r="I63" s="640" t="e">
        <f t="shared" si="17"/>
        <v>#DIV/0!</v>
      </c>
    </row>
    <row r="64" spans="1:9" s="617" customFormat="1" ht="31.5" customHeight="1">
      <c r="A64" s="684" t="s">
        <v>642</v>
      </c>
      <c r="B64" s="377" t="s">
        <v>641</v>
      </c>
      <c r="C64" s="625"/>
      <c r="D64" s="642"/>
      <c r="E64" s="642"/>
      <c r="F64" s="643">
        <f>SUM(F65:F68)</f>
        <v>0</v>
      </c>
      <c r="G64" s="643">
        <f t="shared" ref="G64" si="21">SUM(G65:G68)</f>
        <v>0</v>
      </c>
      <c r="H64" s="627">
        <f t="shared" ref="H64" si="22">SUM(H65:H68)</f>
        <v>0</v>
      </c>
      <c r="I64" s="650" t="e">
        <f t="shared" ref="I64:I65" si="23">H64/G64*100</f>
        <v>#DIV/0!</v>
      </c>
    </row>
    <row r="65" spans="1:9" s="122" customFormat="1" ht="20.25" customHeight="1">
      <c r="A65" s="639" t="s">
        <v>643</v>
      </c>
      <c r="B65" s="653"/>
      <c r="C65" s="628"/>
      <c r="D65" s="639"/>
      <c r="E65" s="639"/>
      <c r="F65" s="623"/>
      <c r="G65" s="623"/>
      <c r="H65" s="622"/>
      <c r="I65" s="640" t="e">
        <f t="shared" si="23"/>
        <v>#DIV/0!</v>
      </c>
    </row>
    <row r="66" spans="1:9" s="122" customFormat="1" ht="20.25" customHeight="1">
      <c r="A66" s="639" t="s">
        <v>332</v>
      </c>
      <c r="B66" s="646"/>
      <c r="C66" s="646"/>
      <c r="D66" s="639"/>
      <c r="E66" s="639"/>
      <c r="F66" s="623"/>
      <c r="G66" s="623"/>
      <c r="H66" s="622"/>
      <c r="I66" s="640"/>
    </row>
    <row r="67" spans="1:9" s="122" customFormat="1" ht="20.25" customHeight="1">
      <c r="A67" s="639" t="s">
        <v>332</v>
      </c>
      <c r="B67" s="646"/>
      <c r="C67" s="646"/>
      <c r="D67" s="639"/>
      <c r="E67" s="639"/>
      <c r="F67" s="623"/>
      <c r="G67" s="623"/>
      <c r="H67" s="622"/>
      <c r="I67" s="640" t="e">
        <f t="shared" ref="I67:I68" si="24">H67/G67*100</f>
        <v>#DIV/0!</v>
      </c>
    </row>
    <row r="68" spans="1:9" s="195" customFormat="1" ht="20.25" customHeight="1">
      <c r="A68" s="651" t="s">
        <v>332</v>
      </c>
      <c r="B68" s="629"/>
      <c r="C68" s="629"/>
      <c r="D68" s="651"/>
      <c r="E68" s="651"/>
      <c r="F68" s="633"/>
      <c r="G68" s="633"/>
      <c r="H68" s="632"/>
      <c r="I68" s="652" t="e">
        <f t="shared" si="24"/>
        <v>#DIV/0!</v>
      </c>
    </row>
    <row r="69" spans="1:9" ht="13.5" customHeight="1">
      <c r="A69" s="1201" t="s">
        <v>823</v>
      </c>
      <c r="B69" s="1201"/>
      <c r="C69" s="378"/>
      <c r="D69" s="172"/>
      <c r="E69" s="172"/>
      <c r="F69" s="172"/>
      <c r="G69" s="172"/>
      <c r="H69" s="172"/>
      <c r="I69" s="172"/>
    </row>
    <row r="70" spans="1:9" ht="13.5" customHeight="1">
      <c r="A70" s="379"/>
      <c r="B70" s="172" t="s">
        <v>351</v>
      </c>
      <c r="C70" s="172"/>
      <c r="D70" s="172"/>
      <c r="E70" s="172"/>
      <c r="F70" s="172"/>
      <c r="G70" s="172"/>
      <c r="H70" s="172"/>
      <c r="I70" s="172"/>
    </row>
    <row r="71" spans="1:9" s="172" customFormat="1" ht="15.75" customHeight="1">
      <c r="A71" s="380" t="s">
        <v>352</v>
      </c>
      <c r="B71" s="381"/>
      <c r="C71" s="381"/>
      <c r="D71" s="381"/>
      <c r="E71" s="381"/>
      <c r="F71" s="381"/>
      <c r="G71" s="381"/>
      <c r="H71" s="381"/>
      <c r="I71" s="382"/>
    </row>
    <row r="72" spans="1:9" s="172" customFormat="1" ht="15.75" customHeight="1">
      <c r="A72" s="1202"/>
      <c r="B72" s="1203"/>
      <c r="C72" s="1203"/>
      <c r="D72" s="1203"/>
      <c r="E72" s="1203"/>
      <c r="F72" s="1203"/>
      <c r="G72" s="1203"/>
      <c r="H72" s="1203"/>
      <c r="I72" s="1204"/>
    </row>
    <row r="73" spans="1:9" s="172" customFormat="1" ht="192" customHeight="1">
      <c r="A73" s="1205"/>
      <c r="B73" s="1206"/>
      <c r="C73" s="1206"/>
      <c r="D73" s="1206"/>
      <c r="E73" s="1206"/>
      <c r="F73" s="1206"/>
      <c r="G73" s="1206"/>
      <c r="H73" s="1206"/>
      <c r="I73" s="1207"/>
    </row>
    <row r="74" spans="1:9" s="172" customFormat="1" ht="18.75" customHeight="1">
      <c r="A74" s="1197" t="s">
        <v>353</v>
      </c>
      <c r="B74" s="1198"/>
      <c r="C74" s="1198"/>
      <c r="D74" s="1198"/>
      <c r="E74" s="1198"/>
      <c r="F74" s="1198"/>
      <c r="G74" s="1198"/>
      <c r="H74" s="1198"/>
      <c r="I74" s="1199"/>
    </row>
    <row r="75" spans="1:9" s="172" customFormat="1" ht="201.75" customHeight="1">
      <c r="A75" s="1210" t="s">
        <v>354</v>
      </c>
      <c r="B75" s="1211"/>
      <c r="C75" s="1211"/>
      <c r="D75" s="1211"/>
      <c r="E75" s="1211"/>
      <c r="F75" s="1211"/>
      <c r="G75" s="1211"/>
      <c r="H75" s="1211"/>
      <c r="I75" s="1212"/>
    </row>
    <row r="76" spans="1:9" s="172" customFormat="1" ht="118.5" customHeight="1">
      <c r="A76" s="1213" t="s">
        <v>355</v>
      </c>
      <c r="B76" s="1211"/>
      <c r="C76" s="1211"/>
      <c r="D76" s="1211"/>
      <c r="E76" s="1211"/>
      <c r="F76" s="1211"/>
      <c r="G76" s="1211"/>
      <c r="H76" s="1211"/>
      <c r="I76" s="1212"/>
    </row>
    <row r="77" spans="1:9" s="172" customFormat="1" ht="108.75" customHeight="1">
      <c r="A77" s="1213" t="s">
        <v>356</v>
      </c>
      <c r="B77" s="1211"/>
      <c r="C77" s="1211"/>
      <c r="D77" s="1211"/>
      <c r="E77" s="1211"/>
      <c r="F77" s="1211"/>
      <c r="G77" s="1211"/>
      <c r="H77" s="1211"/>
      <c r="I77" s="1212"/>
    </row>
    <row r="78" spans="1:9" s="172" customFormat="1" ht="108.75" customHeight="1">
      <c r="A78" s="1213" t="s">
        <v>357</v>
      </c>
      <c r="B78" s="1211"/>
      <c r="C78" s="1211"/>
      <c r="D78" s="1211"/>
      <c r="E78" s="1211"/>
      <c r="F78" s="1211"/>
      <c r="G78" s="1211"/>
      <c r="H78" s="1211"/>
      <c r="I78" s="1212"/>
    </row>
    <row r="79" spans="1:9" ht="86.25" customHeight="1">
      <c r="A79" s="1213" t="s">
        <v>358</v>
      </c>
      <c r="B79" s="1097"/>
      <c r="C79" s="1097"/>
      <c r="D79" s="1097"/>
      <c r="E79" s="1097"/>
      <c r="F79" s="1097"/>
      <c r="G79" s="1097"/>
      <c r="H79" s="1097"/>
      <c r="I79" s="1214"/>
    </row>
    <row r="80" spans="1:9" ht="18.75" customHeight="1">
      <c r="A80" s="1215"/>
      <c r="B80" s="1216"/>
      <c r="C80" s="1216"/>
      <c r="D80" s="1216"/>
      <c r="E80" s="1216"/>
      <c r="F80" s="1216"/>
      <c r="G80" s="1216"/>
      <c r="H80" s="1216"/>
      <c r="I80" s="1217"/>
    </row>
    <row r="81" spans="1:9" ht="36.75" customHeight="1">
      <c r="A81" s="172" t="s">
        <v>633</v>
      </c>
      <c r="D81" s="172"/>
      <c r="E81" s="172"/>
      <c r="F81" s="172"/>
      <c r="G81" s="172"/>
      <c r="H81" s="172"/>
      <c r="I81" s="172"/>
    </row>
    <row r="82" spans="1:9" s="173" customFormat="1" ht="36.75" customHeight="1">
      <c r="A82" s="171"/>
      <c r="B82" s="171" t="s">
        <v>180</v>
      </c>
      <c r="C82" s="171"/>
      <c r="D82" s="171"/>
      <c r="E82" s="171"/>
      <c r="F82" s="171"/>
      <c r="G82" s="171" t="s">
        <v>181</v>
      </c>
      <c r="H82" s="171"/>
      <c r="I82" s="171"/>
    </row>
    <row r="83" spans="1:9" s="173" customFormat="1" ht="9" customHeight="1">
      <c r="A83" s="171"/>
      <c r="B83" s="171"/>
      <c r="C83" s="171"/>
      <c r="D83" s="171"/>
      <c r="E83" s="171"/>
      <c r="F83" s="171"/>
      <c r="G83" s="171"/>
      <c r="H83" s="171"/>
      <c r="I83" s="171"/>
    </row>
    <row r="84" spans="1:9" s="173" customFormat="1" ht="44.25" customHeight="1">
      <c r="A84" s="171"/>
      <c r="B84" s="171" t="s">
        <v>182</v>
      </c>
      <c r="C84" s="171"/>
      <c r="D84" s="171"/>
      <c r="E84" s="171"/>
      <c r="F84" s="171"/>
      <c r="G84" s="171" t="s">
        <v>183</v>
      </c>
      <c r="H84" s="171"/>
      <c r="I84" s="171"/>
    </row>
    <row r="85" spans="1:9" s="175" customFormat="1" ht="17.25" customHeight="1">
      <c r="A85" s="232"/>
      <c r="B85" s="718" t="s">
        <v>824</v>
      </c>
      <c r="C85" s="233"/>
      <c r="D85" s="232"/>
      <c r="E85" s="691"/>
      <c r="F85" s="1101" t="s">
        <v>824</v>
      </c>
      <c r="G85" s="1101"/>
      <c r="H85" s="1101"/>
    </row>
    <row r="86" spans="1:9" ht="20.25" customHeight="1">
      <c r="A86" s="687" t="s">
        <v>825</v>
      </c>
      <c r="B86" s="664"/>
      <c r="C86" s="688"/>
      <c r="D86" s="688"/>
      <c r="E86" s="665"/>
      <c r="F86" s="665"/>
      <c r="G86" s="688"/>
    </row>
    <row r="87" spans="1:9" s="173" customFormat="1" ht="12.75" customHeight="1">
      <c r="A87" s="171"/>
      <c r="C87" s="171"/>
      <c r="D87" s="171"/>
      <c r="E87" s="171"/>
      <c r="F87" s="171"/>
      <c r="H87" s="171"/>
      <c r="I87" s="171"/>
    </row>
    <row r="88" spans="1:9" s="173" customFormat="1" ht="12.75" customHeight="1">
      <c r="A88" s="171"/>
      <c r="C88" s="171"/>
      <c r="D88" s="171"/>
      <c r="E88" s="171"/>
      <c r="F88" s="171"/>
      <c r="H88" s="171"/>
      <c r="I88" s="171"/>
    </row>
    <row r="89" spans="1:9" s="173" customFormat="1" ht="19.5" customHeight="1">
      <c r="A89" s="171"/>
      <c r="B89" s="81" t="s">
        <v>665</v>
      </c>
      <c r="C89" s="172"/>
      <c r="D89" s="172"/>
      <c r="E89" s="172"/>
      <c r="F89" s="172"/>
      <c r="G89" s="172"/>
      <c r="H89" s="172"/>
      <c r="I89" s="172"/>
    </row>
    <row r="90" spans="1:9" s="173" customFormat="1" ht="32.25" customHeight="1">
      <c r="A90" s="171"/>
      <c r="B90" s="383" t="s">
        <v>184</v>
      </c>
      <c r="C90" s="383"/>
      <c r="D90" s="171"/>
      <c r="E90" s="171"/>
      <c r="F90" s="171"/>
      <c r="G90" s="383"/>
      <c r="H90" s="171"/>
      <c r="I90" s="171"/>
    </row>
    <row r="91" spans="1:9" s="173" customFormat="1"/>
    <row r="92" spans="1:9">
      <c r="A92" s="173"/>
      <c r="B92" s="173"/>
      <c r="C92" s="173"/>
      <c r="D92" s="173"/>
      <c r="E92" s="173"/>
      <c r="F92" s="173"/>
      <c r="G92" s="173"/>
      <c r="H92" s="173"/>
      <c r="I92" s="173"/>
    </row>
    <row r="93" spans="1:9">
      <c r="A93" s="173"/>
      <c r="B93" s="173" t="s">
        <v>185</v>
      </c>
      <c r="C93" s="173"/>
      <c r="D93" s="173"/>
      <c r="E93" s="173"/>
      <c r="F93" s="173"/>
      <c r="G93" s="173"/>
      <c r="H93" s="173"/>
      <c r="I93" s="173"/>
    </row>
    <row r="94" spans="1:9" ht="15" customHeight="1">
      <c r="A94" s="173"/>
      <c r="B94" s="719" t="s">
        <v>624</v>
      </c>
      <c r="C94" s="173"/>
      <c r="D94" s="173"/>
      <c r="E94" s="173"/>
      <c r="F94" s="173"/>
      <c r="G94" s="173"/>
      <c r="H94" s="173"/>
      <c r="I94" s="173"/>
    </row>
    <row r="95" spans="1:9">
      <c r="A95" s="173"/>
    </row>
    <row r="97" spans="1:2">
      <c r="A97" s="370" t="s">
        <v>359</v>
      </c>
      <c r="B97" s="76" t="s">
        <v>360</v>
      </c>
    </row>
    <row r="98" spans="1:2">
      <c r="B98" s="378" t="s">
        <v>361</v>
      </c>
    </row>
    <row r="99" spans="1:2">
      <c r="B99" s="378" t="s">
        <v>362</v>
      </c>
    </row>
    <row r="100" spans="1:2">
      <c r="B100" s="378" t="s">
        <v>363</v>
      </c>
    </row>
    <row r="101" spans="1:2">
      <c r="B101" s="378" t="s">
        <v>364</v>
      </c>
    </row>
    <row r="102" spans="1:2">
      <c r="B102" s="378" t="s">
        <v>365</v>
      </c>
    </row>
    <row r="103" spans="1:2">
      <c r="B103" s="378" t="s">
        <v>366</v>
      </c>
    </row>
    <row r="104" spans="1:2">
      <c r="B104" s="378" t="s">
        <v>367</v>
      </c>
    </row>
    <row r="105" spans="1:2">
      <c r="B105" s="378" t="s">
        <v>368</v>
      </c>
    </row>
    <row r="106" spans="1:2">
      <c r="B106" s="76" t="s">
        <v>369</v>
      </c>
    </row>
    <row r="107" spans="1:2">
      <c r="B107" s="76" t="s">
        <v>370</v>
      </c>
    </row>
    <row r="108" spans="1:2">
      <c r="B108" s="76" t="s">
        <v>371</v>
      </c>
    </row>
    <row r="109" spans="1:2">
      <c r="B109" s="76" t="s">
        <v>372</v>
      </c>
    </row>
    <row r="110" spans="1:2">
      <c r="B110" s="76" t="s">
        <v>373</v>
      </c>
    </row>
    <row r="111" spans="1:2">
      <c r="B111" s="76" t="s">
        <v>374</v>
      </c>
    </row>
  </sheetData>
  <mergeCells count="34">
    <mergeCell ref="F85:H85"/>
    <mergeCell ref="A75:I75"/>
    <mergeCell ref="A76:I76"/>
    <mergeCell ref="A77:I77"/>
    <mergeCell ref="A78:I78"/>
    <mergeCell ref="A79:I80"/>
    <mergeCell ref="A74:I74"/>
    <mergeCell ref="A16:A18"/>
    <mergeCell ref="B16:B18"/>
    <mergeCell ref="C16:C18"/>
    <mergeCell ref="F16:F18"/>
    <mergeCell ref="G16:G18"/>
    <mergeCell ref="H16:H18"/>
    <mergeCell ref="I16:I18"/>
    <mergeCell ref="A69:B69"/>
    <mergeCell ref="A72:I73"/>
    <mergeCell ref="D19:E19"/>
    <mergeCell ref="D16:E16"/>
    <mergeCell ref="D17:D18"/>
    <mergeCell ref="E17:E18"/>
    <mergeCell ref="A13:I13"/>
    <mergeCell ref="A1:B1"/>
    <mergeCell ref="G1:I1"/>
    <mergeCell ref="A4:I4"/>
    <mergeCell ref="A5:I5"/>
    <mergeCell ref="A6:I6"/>
    <mergeCell ref="A7:I7"/>
    <mergeCell ref="A8:I8"/>
    <mergeCell ref="A9:I9"/>
    <mergeCell ref="A10:I10"/>
    <mergeCell ref="A11:I11"/>
    <mergeCell ref="A12:I12"/>
    <mergeCell ref="A3:B3"/>
    <mergeCell ref="A2:B2"/>
  </mergeCells>
  <phoneticPr fontId="44" type="noConversion"/>
  <printOptions horizontalCentered="1"/>
  <pageMargins left="0.59055118110236227" right="0.59055118110236227" top="0.59055118110236227" bottom="0.19685039370078741" header="0.51181102362204722" footer="0"/>
  <pageSetup paperSize="9" scale="55" fitToHeight="2" orientation="portrait" r:id="rId1"/>
  <headerFooter alignWithMargins="0"/>
  <rowBreaks count="1" manualBreakCount="1">
    <brk id="73"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66"/>
  <sheetViews>
    <sheetView view="pageBreakPreview" topLeftCell="A4" zoomScaleNormal="100" zoomScaleSheetLayoutView="100" workbookViewId="0">
      <selection activeCell="E14" sqref="E14"/>
    </sheetView>
  </sheetViews>
  <sheetFormatPr defaultRowHeight="12.75"/>
  <cols>
    <col min="1" max="1" width="5.85546875" style="76" customWidth="1"/>
    <col min="2" max="2" width="35" style="76" customWidth="1"/>
    <col min="3" max="4" width="11.140625" style="76" customWidth="1"/>
    <col min="5" max="5" width="15.7109375" style="76" customWidth="1"/>
    <col min="6" max="7" width="17.85546875" style="76" customWidth="1"/>
    <col min="8" max="8" width="11.42578125" style="76" customWidth="1"/>
    <col min="9" max="256" width="9.140625" style="76"/>
    <col min="257" max="257" width="5.85546875" style="76" customWidth="1"/>
    <col min="258" max="258" width="32.85546875" style="76" customWidth="1"/>
    <col min="259" max="259" width="6.5703125" style="76" customWidth="1"/>
    <col min="260" max="260" width="14.85546875" style="76" customWidth="1"/>
    <col min="261" max="261" width="15.7109375" style="76" customWidth="1"/>
    <col min="262" max="263" width="17.85546875" style="76" customWidth="1"/>
    <col min="264" max="264" width="11.42578125" style="76" customWidth="1"/>
    <col min="265" max="512" width="9.140625" style="76"/>
    <col min="513" max="513" width="5.85546875" style="76" customWidth="1"/>
    <col min="514" max="514" width="32.85546875" style="76" customWidth="1"/>
    <col min="515" max="515" width="6.5703125" style="76" customWidth="1"/>
    <col min="516" max="516" width="14.85546875" style="76" customWidth="1"/>
    <col min="517" max="517" width="15.7109375" style="76" customWidth="1"/>
    <col min="518" max="519" width="17.85546875" style="76" customWidth="1"/>
    <col min="520" max="520" width="11.42578125" style="76" customWidth="1"/>
    <col min="521" max="768" width="9.140625" style="76"/>
    <col min="769" max="769" width="5.85546875" style="76" customWidth="1"/>
    <col min="770" max="770" width="32.85546875" style="76" customWidth="1"/>
    <col min="771" max="771" width="6.5703125" style="76" customWidth="1"/>
    <col min="772" max="772" width="14.85546875" style="76" customWidth="1"/>
    <col min="773" max="773" width="15.7109375" style="76" customWidth="1"/>
    <col min="774" max="775" width="17.85546875" style="76" customWidth="1"/>
    <col min="776" max="776" width="11.42578125" style="76" customWidth="1"/>
    <col min="777" max="1024" width="9.140625" style="76"/>
    <col min="1025" max="1025" width="5.85546875" style="76" customWidth="1"/>
    <col min="1026" max="1026" width="32.85546875" style="76" customWidth="1"/>
    <col min="1027" max="1027" width="6.5703125" style="76" customWidth="1"/>
    <col min="1028" max="1028" width="14.85546875" style="76" customWidth="1"/>
    <col min="1029" max="1029" width="15.7109375" style="76" customWidth="1"/>
    <col min="1030" max="1031" width="17.85546875" style="76" customWidth="1"/>
    <col min="1032" max="1032" width="11.42578125" style="76" customWidth="1"/>
    <col min="1033" max="1280" width="9.140625" style="76"/>
    <col min="1281" max="1281" width="5.85546875" style="76" customWidth="1"/>
    <col min="1282" max="1282" width="32.85546875" style="76" customWidth="1"/>
    <col min="1283" max="1283" width="6.5703125" style="76" customWidth="1"/>
    <col min="1284" max="1284" width="14.85546875" style="76" customWidth="1"/>
    <col min="1285" max="1285" width="15.7109375" style="76" customWidth="1"/>
    <col min="1286" max="1287" width="17.85546875" style="76" customWidth="1"/>
    <col min="1288" max="1288" width="11.42578125" style="76" customWidth="1"/>
    <col min="1289" max="1536" width="9.140625" style="76"/>
    <col min="1537" max="1537" width="5.85546875" style="76" customWidth="1"/>
    <col min="1538" max="1538" width="32.85546875" style="76" customWidth="1"/>
    <col min="1539" max="1539" width="6.5703125" style="76" customWidth="1"/>
    <col min="1540" max="1540" width="14.85546875" style="76" customWidth="1"/>
    <col min="1541" max="1541" width="15.7109375" style="76" customWidth="1"/>
    <col min="1542" max="1543" width="17.85546875" style="76" customWidth="1"/>
    <col min="1544" max="1544" width="11.42578125" style="76" customWidth="1"/>
    <col min="1545" max="1792" width="9.140625" style="76"/>
    <col min="1793" max="1793" width="5.85546875" style="76" customWidth="1"/>
    <col min="1794" max="1794" width="32.85546875" style="76" customWidth="1"/>
    <col min="1795" max="1795" width="6.5703125" style="76" customWidth="1"/>
    <col min="1796" max="1796" width="14.85546875" style="76" customWidth="1"/>
    <col min="1797" max="1797" width="15.7109375" style="76" customWidth="1"/>
    <col min="1798" max="1799" width="17.85546875" style="76" customWidth="1"/>
    <col min="1800" max="1800" width="11.42578125" style="76" customWidth="1"/>
    <col min="1801" max="2048" width="9.140625" style="76"/>
    <col min="2049" max="2049" width="5.85546875" style="76" customWidth="1"/>
    <col min="2050" max="2050" width="32.85546875" style="76" customWidth="1"/>
    <col min="2051" max="2051" width="6.5703125" style="76" customWidth="1"/>
    <col min="2052" max="2052" width="14.85546875" style="76" customWidth="1"/>
    <col min="2053" max="2053" width="15.7109375" style="76" customWidth="1"/>
    <col min="2054" max="2055" width="17.85546875" style="76" customWidth="1"/>
    <col min="2056" max="2056" width="11.42578125" style="76" customWidth="1"/>
    <col min="2057" max="2304" width="9.140625" style="76"/>
    <col min="2305" max="2305" width="5.85546875" style="76" customWidth="1"/>
    <col min="2306" max="2306" width="32.85546875" style="76" customWidth="1"/>
    <col min="2307" max="2307" width="6.5703125" style="76" customWidth="1"/>
    <col min="2308" max="2308" width="14.85546875" style="76" customWidth="1"/>
    <col min="2309" max="2309" width="15.7109375" style="76" customWidth="1"/>
    <col min="2310" max="2311" width="17.85546875" style="76" customWidth="1"/>
    <col min="2312" max="2312" width="11.42578125" style="76" customWidth="1"/>
    <col min="2313" max="2560" width="9.140625" style="76"/>
    <col min="2561" max="2561" width="5.85546875" style="76" customWidth="1"/>
    <col min="2562" max="2562" width="32.85546875" style="76" customWidth="1"/>
    <col min="2563" max="2563" width="6.5703125" style="76" customWidth="1"/>
    <col min="2564" max="2564" width="14.85546875" style="76" customWidth="1"/>
    <col min="2565" max="2565" width="15.7109375" style="76" customWidth="1"/>
    <col min="2566" max="2567" width="17.85546875" style="76" customWidth="1"/>
    <col min="2568" max="2568" width="11.42578125" style="76" customWidth="1"/>
    <col min="2569" max="2816" width="9.140625" style="76"/>
    <col min="2817" max="2817" width="5.85546875" style="76" customWidth="1"/>
    <col min="2818" max="2818" width="32.85546875" style="76" customWidth="1"/>
    <col min="2819" max="2819" width="6.5703125" style="76" customWidth="1"/>
    <col min="2820" max="2820" width="14.85546875" style="76" customWidth="1"/>
    <col min="2821" max="2821" width="15.7109375" style="76" customWidth="1"/>
    <col min="2822" max="2823" width="17.85546875" style="76" customWidth="1"/>
    <col min="2824" max="2824" width="11.42578125" style="76" customWidth="1"/>
    <col min="2825" max="3072" width="9.140625" style="76"/>
    <col min="3073" max="3073" width="5.85546875" style="76" customWidth="1"/>
    <col min="3074" max="3074" width="32.85546875" style="76" customWidth="1"/>
    <col min="3075" max="3075" width="6.5703125" style="76" customWidth="1"/>
    <col min="3076" max="3076" width="14.85546875" style="76" customWidth="1"/>
    <col min="3077" max="3077" width="15.7109375" style="76" customWidth="1"/>
    <col min="3078" max="3079" width="17.85546875" style="76" customWidth="1"/>
    <col min="3080" max="3080" width="11.42578125" style="76" customWidth="1"/>
    <col min="3081" max="3328" width="9.140625" style="76"/>
    <col min="3329" max="3329" width="5.85546875" style="76" customWidth="1"/>
    <col min="3330" max="3330" width="32.85546875" style="76" customWidth="1"/>
    <col min="3331" max="3331" width="6.5703125" style="76" customWidth="1"/>
    <col min="3332" max="3332" width="14.85546875" style="76" customWidth="1"/>
    <col min="3333" max="3333" width="15.7109375" style="76" customWidth="1"/>
    <col min="3334" max="3335" width="17.85546875" style="76" customWidth="1"/>
    <col min="3336" max="3336" width="11.42578125" style="76" customWidth="1"/>
    <col min="3337" max="3584" width="9.140625" style="76"/>
    <col min="3585" max="3585" width="5.85546875" style="76" customWidth="1"/>
    <col min="3586" max="3586" width="32.85546875" style="76" customWidth="1"/>
    <col min="3587" max="3587" width="6.5703125" style="76" customWidth="1"/>
    <col min="3588" max="3588" width="14.85546875" style="76" customWidth="1"/>
    <col min="3589" max="3589" width="15.7109375" style="76" customWidth="1"/>
    <col min="3590" max="3591" width="17.85546875" style="76" customWidth="1"/>
    <col min="3592" max="3592" width="11.42578125" style="76" customWidth="1"/>
    <col min="3593" max="3840" width="9.140625" style="76"/>
    <col min="3841" max="3841" width="5.85546875" style="76" customWidth="1"/>
    <col min="3842" max="3842" width="32.85546875" style="76" customWidth="1"/>
    <col min="3843" max="3843" width="6.5703125" style="76" customWidth="1"/>
    <col min="3844" max="3844" width="14.85546875" style="76" customWidth="1"/>
    <col min="3845" max="3845" width="15.7109375" style="76" customWidth="1"/>
    <col min="3846" max="3847" width="17.85546875" style="76" customWidth="1"/>
    <col min="3848" max="3848" width="11.42578125" style="76" customWidth="1"/>
    <col min="3849" max="4096" width="9.140625" style="76"/>
    <col min="4097" max="4097" width="5.85546875" style="76" customWidth="1"/>
    <col min="4098" max="4098" width="32.85546875" style="76" customWidth="1"/>
    <col min="4099" max="4099" width="6.5703125" style="76" customWidth="1"/>
    <col min="4100" max="4100" width="14.85546875" style="76" customWidth="1"/>
    <col min="4101" max="4101" width="15.7109375" style="76" customWidth="1"/>
    <col min="4102" max="4103" width="17.85546875" style="76" customWidth="1"/>
    <col min="4104" max="4104" width="11.42578125" style="76" customWidth="1"/>
    <col min="4105" max="4352" width="9.140625" style="76"/>
    <col min="4353" max="4353" width="5.85546875" style="76" customWidth="1"/>
    <col min="4354" max="4354" width="32.85546875" style="76" customWidth="1"/>
    <col min="4355" max="4355" width="6.5703125" style="76" customWidth="1"/>
    <col min="4356" max="4356" width="14.85546875" style="76" customWidth="1"/>
    <col min="4357" max="4357" width="15.7109375" style="76" customWidth="1"/>
    <col min="4358" max="4359" width="17.85546875" style="76" customWidth="1"/>
    <col min="4360" max="4360" width="11.42578125" style="76" customWidth="1"/>
    <col min="4361" max="4608" width="9.140625" style="76"/>
    <col min="4609" max="4609" width="5.85546875" style="76" customWidth="1"/>
    <col min="4610" max="4610" width="32.85546875" style="76" customWidth="1"/>
    <col min="4611" max="4611" width="6.5703125" style="76" customWidth="1"/>
    <col min="4612" max="4612" width="14.85546875" style="76" customWidth="1"/>
    <col min="4613" max="4613" width="15.7109375" style="76" customWidth="1"/>
    <col min="4614" max="4615" width="17.85546875" style="76" customWidth="1"/>
    <col min="4616" max="4616" width="11.42578125" style="76" customWidth="1"/>
    <col min="4617" max="4864" width="9.140625" style="76"/>
    <col min="4865" max="4865" width="5.85546875" style="76" customWidth="1"/>
    <col min="4866" max="4866" width="32.85546875" style="76" customWidth="1"/>
    <col min="4867" max="4867" width="6.5703125" style="76" customWidth="1"/>
    <col min="4868" max="4868" width="14.85546875" style="76" customWidth="1"/>
    <col min="4869" max="4869" width="15.7109375" style="76" customWidth="1"/>
    <col min="4870" max="4871" width="17.85546875" style="76" customWidth="1"/>
    <col min="4872" max="4872" width="11.42578125" style="76" customWidth="1"/>
    <col min="4873" max="5120" width="9.140625" style="76"/>
    <col min="5121" max="5121" width="5.85546875" style="76" customWidth="1"/>
    <col min="5122" max="5122" width="32.85546875" style="76" customWidth="1"/>
    <col min="5123" max="5123" width="6.5703125" style="76" customWidth="1"/>
    <col min="5124" max="5124" width="14.85546875" style="76" customWidth="1"/>
    <col min="5125" max="5125" width="15.7109375" style="76" customWidth="1"/>
    <col min="5126" max="5127" width="17.85546875" style="76" customWidth="1"/>
    <col min="5128" max="5128" width="11.42578125" style="76" customWidth="1"/>
    <col min="5129" max="5376" width="9.140625" style="76"/>
    <col min="5377" max="5377" width="5.85546875" style="76" customWidth="1"/>
    <col min="5378" max="5378" width="32.85546875" style="76" customWidth="1"/>
    <col min="5379" max="5379" width="6.5703125" style="76" customWidth="1"/>
    <col min="5380" max="5380" width="14.85546875" style="76" customWidth="1"/>
    <col min="5381" max="5381" width="15.7109375" style="76" customWidth="1"/>
    <col min="5382" max="5383" width="17.85546875" style="76" customWidth="1"/>
    <col min="5384" max="5384" width="11.42578125" style="76" customWidth="1"/>
    <col min="5385" max="5632" width="9.140625" style="76"/>
    <col min="5633" max="5633" width="5.85546875" style="76" customWidth="1"/>
    <col min="5634" max="5634" width="32.85546875" style="76" customWidth="1"/>
    <col min="5635" max="5635" width="6.5703125" style="76" customWidth="1"/>
    <col min="5636" max="5636" width="14.85546875" style="76" customWidth="1"/>
    <col min="5637" max="5637" width="15.7109375" style="76" customWidth="1"/>
    <col min="5638" max="5639" width="17.85546875" style="76" customWidth="1"/>
    <col min="5640" max="5640" width="11.42578125" style="76" customWidth="1"/>
    <col min="5641" max="5888" width="9.140625" style="76"/>
    <col min="5889" max="5889" width="5.85546875" style="76" customWidth="1"/>
    <col min="5890" max="5890" width="32.85546875" style="76" customWidth="1"/>
    <col min="5891" max="5891" width="6.5703125" style="76" customWidth="1"/>
    <col min="5892" max="5892" width="14.85546875" style="76" customWidth="1"/>
    <col min="5893" max="5893" width="15.7109375" style="76" customWidth="1"/>
    <col min="5894" max="5895" width="17.85546875" style="76" customWidth="1"/>
    <col min="5896" max="5896" width="11.42578125" style="76" customWidth="1"/>
    <col min="5897" max="6144" width="9.140625" style="76"/>
    <col min="6145" max="6145" width="5.85546875" style="76" customWidth="1"/>
    <col min="6146" max="6146" width="32.85546875" style="76" customWidth="1"/>
    <col min="6147" max="6147" width="6.5703125" style="76" customWidth="1"/>
    <col min="6148" max="6148" width="14.85546875" style="76" customWidth="1"/>
    <col min="6149" max="6149" width="15.7109375" style="76" customWidth="1"/>
    <col min="6150" max="6151" width="17.85546875" style="76" customWidth="1"/>
    <col min="6152" max="6152" width="11.42578125" style="76" customWidth="1"/>
    <col min="6153" max="6400" width="9.140625" style="76"/>
    <col min="6401" max="6401" width="5.85546875" style="76" customWidth="1"/>
    <col min="6402" max="6402" width="32.85546875" style="76" customWidth="1"/>
    <col min="6403" max="6403" width="6.5703125" style="76" customWidth="1"/>
    <col min="6404" max="6404" width="14.85546875" style="76" customWidth="1"/>
    <col min="6405" max="6405" width="15.7109375" style="76" customWidth="1"/>
    <col min="6406" max="6407" width="17.85546875" style="76" customWidth="1"/>
    <col min="6408" max="6408" width="11.42578125" style="76" customWidth="1"/>
    <col min="6409" max="6656" width="9.140625" style="76"/>
    <col min="6657" max="6657" width="5.85546875" style="76" customWidth="1"/>
    <col min="6658" max="6658" width="32.85546875" style="76" customWidth="1"/>
    <col min="6659" max="6659" width="6.5703125" style="76" customWidth="1"/>
    <col min="6660" max="6660" width="14.85546875" style="76" customWidth="1"/>
    <col min="6661" max="6661" width="15.7109375" style="76" customWidth="1"/>
    <col min="6662" max="6663" width="17.85546875" style="76" customWidth="1"/>
    <col min="6664" max="6664" width="11.42578125" style="76" customWidth="1"/>
    <col min="6665" max="6912" width="9.140625" style="76"/>
    <col min="6913" max="6913" width="5.85546875" style="76" customWidth="1"/>
    <col min="6914" max="6914" width="32.85546875" style="76" customWidth="1"/>
    <col min="6915" max="6915" width="6.5703125" style="76" customWidth="1"/>
    <col min="6916" max="6916" width="14.85546875" style="76" customWidth="1"/>
    <col min="6917" max="6917" width="15.7109375" style="76" customWidth="1"/>
    <col min="6918" max="6919" width="17.85546875" style="76" customWidth="1"/>
    <col min="6920" max="6920" width="11.42578125" style="76" customWidth="1"/>
    <col min="6921" max="7168" width="9.140625" style="76"/>
    <col min="7169" max="7169" width="5.85546875" style="76" customWidth="1"/>
    <col min="7170" max="7170" width="32.85546875" style="76" customWidth="1"/>
    <col min="7171" max="7171" width="6.5703125" style="76" customWidth="1"/>
    <col min="7172" max="7172" width="14.85546875" style="76" customWidth="1"/>
    <col min="7173" max="7173" width="15.7109375" style="76" customWidth="1"/>
    <col min="7174" max="7175" width="17.85546875" style="76" customWidth="1"/>
    <col min="7176" max="7176" width="11.42578125" style="76" customWidth="1"/>
    <col min="7177" max="7424" width="9.140625" style="76"/>
    <col min="7425" max="7425" width="5.85546875" style="76" customWidth="1"/>
    <col min="7426" max="7426" width="32.85546875" style="76" customWidth="1"/>
    <col min="7427" max="7427" width="6.5703125" style="76" customWidth="1"/>
    <col min="7428" max="7428" width="14.85546875" style="76" customWidth="1"/>
    <col min="7429" max="7429" width="15.7109375" style="76" customWidth="1"/>
    <col min="7430" max="7431" width="17.85546875" style="76" customWidth="1"/>
    <col min="7432" max="7432" width="11.42578125" style="76" customWidth="1"/>
    <col min="7433" max="7680" width="9.140625" style="76"/>
    <col min="7681" max="7681" width="5.85546875" style="76" customWidth="1"/>
    <col min="7682" max="7682" width="32.85546875" style="76" customWidth="1"/>
    <col min="7683" max="7683" width="6.5703125" style="76" customWidth="1"/>
    <col min="7684" max="7684" width="14.85546875" style="76" customWidth="1"/>
    <col min="7685" max="7685" width="15.7109375" style="76" customWidth="1"/>
    <col min="7686" max="7687" width="17.85546875" style="76" customWidth="1"/>
    <col min="7688" max="7688" width="11.42578125" style="76" customWidth="1"/>
    <col min="7689" max="7936" width="9.140625" style="76"/>
    <col min="7937" max="7937" width="5.85546875" style="76" customWidth="1"/>
    <col min="7938" max="7938" width="32.85546875" style="76" customWidth="1"/>
    <col min="7939" max="7939" width="6.5703125" style="76" customWidth="1"/>
    <col min="7940" max="7940" width="14.85546875" style="76" customWidth="1"/>
    <col min="7941" max="7941" width="15.7109375" style="76" customWidth="1"/>
    <col min="7942" max="7943" width="17.85546875" style="76" customWidth="1"/>
    <col min="7944" max="7944" width="11.42578125" style="76" customWidth="1"/>
    <col min="7945" max="8192" width="9.140625" style="76"/>
    <col min="8193" max="8193" width="5.85546875" style="76" customWidth="1"/>
    <col min="8194" max="8194" width="32.85546875" style="76" customWidth="1"/>
    <col min="8195" max="8195" width="6.5703125" style="76" customWidth="1"/>
    <col min="8196" max="8196" width="14.85546875" style="76" customWidth="1"/>
    <col min="8197" max="8197" width="15.7109375" style="76" customWidth="1"/>
    <col min="8198" max="8199" width="17.85546875" style="76" customWidth="1"/>
    <col min="8200" max="8200" width="11.42578125" style="76" customWidth="1"/>
    <col min="8201" max="8448" width="9.140625" style="76"/>
    <col min="8449" max="8449" width="5.85546875" style="76" customWidth="1"/>
    <col min="8450" max="8450" width="32.85546875" style="76" customWidth="1"/>
    <col min="8451" max="8451" width="6.5703125" style="76" customWidth="1"/>
    <col min="8452" max="8452" width="14.85546875" style="76" customWidth="1"/>
    <col min="8453" max="8453" width="15.7109375" style="76" customWidth="1"/>
    <col min="8454" max="8455" width="17.85546875" style="76" customWidth="1"/>
    <col min="8456" max="8456" width="11.42578125" style="76" customWidth="1"/>
    <col min="8457" max="8704" width="9.140625" style="76"/>
    <col min="8705" max="8705" width="5.85546875" style="76" customWidth="1"/>
    <col min="8706" max="8706" width="32.85546875" style="76" customWidth="1"/>
    <col min="8707" max="8707" width="6.5703125" style="76" customWidth="1"/>
    <col min="8708" max="8708" width="14.85546875" style="76" customWidth="1"/>
    <col min="8709" max="8709" width="15.7109375" style="76" customWidth="1"/>
    <col min="8710" max="8711" width="17.85546875" style="76" customWidth="1"/>
    <col min="8712" max="8712" width="11.42578125" style="76" customWidth="1"/>
    <col min="8713" max="8960" width="9.140625" style="76"/>
    <col min="8961" max="8961" width="5.85546875" style="76" customWidth="1"/>
    <col min="8962" max="8962" width="32.85546875" style="76" customWidth="1"/>
    <col min="8963" max="8963" width="6.5703125" style="76" customWidth="1"/>
    <col min="8964" max="8964" width="14.85546875" style="76" customWidth="1"/>
    <col min="8965" max="8965" width="15.7109375" style="76" customWidth="1"/>
    <col min="8966" max="8967" width="17.85546875" style="76" customWidth="1"/>
    <col min="8968" max="8968" width="11.42578125" style="76" customWidth="1"/>
    <col min="8969" max="9216" width="9.140625" style="76"/>
    <col min="9217" max="9217" width="5.85546875" style="76" customWidth="1"/>
    <col min="9218" max="9218" width="32.85546875" style="76" customWidth="1"/>
    <col min="9219" max="9219" width="6.5703125" style="76" customWidth="1"/>
    <col min="9220" max="9220" width="14.85546875" style="76" customWidth="1"/>
    <col min="9221" max="9221" width="15.7109375" style="76" customWidth="1"/>
    <col min="9222" max="9223" width="17.85546875" style="76" customWidth="1"/>
    <col min="9224" max="9224" width="11.42578125" style="76" customWidth="1"/>
    <col min="9225" max="9472" width="9.140625" style="76"/>
    <col min="9473" max="9473" width="5.85546875" style="76" customWidth="1"/>
    <col min="9474" max="9474" width="32.85546875" style="76" customWidth="1"/>
    <col min="9475" max="9475" width="6.5703125" style="76" customWidth="1"/>
    <col min="9476" max="9476" width="14.85546875" style="76" customWidth="1"/>
    <col min="9477" max="9477" width="15.7109375" style="76" customWidth="1"/>
    <col min="9478" max="9479" width="17.85546875" style="76" customWidth="1"/>
    <col min="9480" max="9480" width="11.42578125" style="76" customWidth="1"/>
    <col min="9481" max="9728" width="9.140625" style="76"/>
    <col min="9729" max="9729" width="5.85546875" style="76" customWidth="1"/>
    <col min="9730" max="9730" width="32.85546875" style="76" customWidth="1"/>
    <col min="9731" max="9731" width="6.5703125" style="76" customWidth="1"/>
    <col min="9732" max="9732" width="14.85546875" style="76" customWidth="1"/>
    <col min="9733" max="9733" width="15.7109375" style="76" customWidth="1"/>
    <col min="9734" max="9735" width="17.85546875" style="76" customWidth="1"/>
    <col min="9736" max="9736" width="11.42578125" style="76" customWidth="1"/>
    <col min="9737" max="9984" width="9.140625" style="76"/>
    <col min="9985" max="9985" width="5.85546875" style="76" customWidth="1"/>
    <col min="9986" max="9986" width="32.85546875" style="76" customWidth="1"/>
    <col min="9987" max="9987" width="6.5703125" style="76" customWidth="1"/>
    <col min="9988" max="9988" width="14.85546875" style="76" customWidth="1"/>
    <col min="9989" max="9989" width="15.7109375" style="76" customWidth="1"/>
    <col min="9990" max="9991" width="17.85546875" style="76" customWidth="1"/>
    <col min="9992" max="9992" width="11.42578125" style="76" customWidth="1"/>
    <col min="9993" max="10240" width="9.140625" style="76"/>
    <col min="10241" max="10241" width="5.85546875" style="76" customWidth="1"/>
    <col min="10242" max="10242" width="32.85546875" style="76" customWidth="1"/>
    <col min="10243" max="10243" width="6.5703125" style="76" customWidth="1"/>
    <col min="10244" max="10244" width="14.85546875" style="76" customWidth="1"/>
    <col min="10245" max="10245" width="15.7109375" style="76" customWidth="1"/>
    <col min="10246" max="10247" width="17.85546875" style="76" customWidth="1"/>
    <col min="10248" max="10248" width="11.42578125" style="76" customWidth="1"/>
    <col min="10249" max="10496" width="9.140625" style="76"/>
    <col min="10497" max="10497" width="5.85546875" style="76" customWidth="1"/>
    <col min="10498" max="10498" width="32.85546875" style="76" customWidth="1"/>
    <col min="10499" max="10499" width="6.5703125" style="76" customWidth="1"/>
    <col min="10500" max="10500" width="14.85546875" style="76" customWidth="1"/>
    <col min="10501" max="10501" width="15.7109375" style="76" customWidth="1"/>
    <col min="10502" max="10503" width="17.85546875" style="76" customWidth="1"/>
    <col min="10504" max="10504" width="11.42578125" style="76" customWidth="1"/>
    <col min="10505" max="10752" width="9.140625" style="76"/>
    <col min="10753" max="10753" width="5.85546875" style="76" customWidth="1"/>
    <col min="10754" max="10754" width="32.85546875" style="76" customWidth="1"/>
    <col min="10755" max="10755" width="6.5703125" style="76" customWidth="1"/>
    <col min="10756" max="10756" width="14.85546875" style="76" customWidth="1"/>
    <col min="10757" max="10757" width="15.7109375" style="76" customWidth="1"/>
    <col min="10758" max="10759" width="17.85546875" style="76" customWidth="1"/>
    <col min="10760" max="10760" width="11.42578125" style="76" customWidth="1"/>
    <col min="10761" max="11008" width="9.140625" style="76"/>
    <col min="11009" max="11009" width="5.85546875" style="76" customWidth="1"/>
    <col min="11010" max="11010" width="32.85546875" style="76" customWidth="1"/>
    <col min="11011" max="11011" width="6.5703125" style="76" customWidth="1"/>
    <col min="11012" max="11012" width="14.85546875" style="76" customWidth="1"/>
    <col min="11013" max="11013" width="15.7109375" style="76" customWidth="1"/>
    <col min="11014" max="11015" width="17.85546875" style="76" customWidth="1"/>
    <col min="11016" max="11016" width="11.42578125" style="76" customWidth="1"/>
    <col min="11017" max="11264" width="9.140625" style="76"/>
    <col min="11265" max="11265" width="5.85546875" style="76" customWidth="1"/>
    <col min="11266" max="11266" width="32.85546875" style="76" customWidth="1"/>
    <col min="11267" max="11267" width="6.5703125" style="76" customWidth="1"/>
    <col min="11268" max="11268" width="14.85546875" style="76" customWidth="1"/>
    <col min="11269" max="11269" width="15.7109375" style="76" customWidth="1"/>
    <col min="11270" max="11271" width="17.85546875" style="76" customWidth="1"/>
    <col min="11272" max="11272" width="11.42578125" style="76" customWidth="1"/>
    <col min="11273" max="11520" width="9.140625" style="76"/>
    <col min="11521" max="11521" width="5.85546875" style="76" customWidth="1"/>
    <col min="11522" max="11522" width="32.85546875" style="76" customWidth="1"/>
    <col min="11523" max="11523" width="6.5703125" style="76" customWidth="1"/>
    <col min="11524" max="11524" width="14.85546875" style="76" customWidth="1"/>
    <col min="11525" max="11525" width="15.7109375" style="76" customWidth="1"/>
    <col min="11526" max="11527" width="17.85546875" style="76" customWidth="1"/>
    <col min="11528" max="11528" width="11.42578125" style="76" customWidth="1"/>
    <col min="11529" max="11776" width="9.140625" style="76"/>
    <col min="11777" max="11777" width="5.85546875" style="76" customWidth="1"/>
    <col min="11778" max="11778" width="32.85546875" style="76" customWidth="1"/>
    <col min="11779" max="11779" width="6.5703125" style="76" customWidth="1"/>
    <col min="11780" max="11780" width="14.85546875" style="76" customWidth="1"/>
    <col min="11781" max="11781" width="15.7109375" style="76" customWidth="1"/>
    <col min="11782" max="11783" width="17.85546875" style="76" customWidth="1"/>
    <col min="11784" max="11784" width="11.42578125" style="76" customWidth="1"/>
    <col min="11785" max="12032" width="9.140625" style="76"/>
    <col min="12033" max="12033" width="5.85546875" style="76" customWidth="1"/>
    <col min="12034" max="12034" width="32.85546875" style="76" customWidth="1"/>
    <col min="12035" max="12035" width="6.5703125" style="76" customWidth="1"/>
    <col min="12036" max="12036" width="14.85546875" style="76" customWidth="1"/>
    <col min="12037" max="12037" width="15.7109375" style="76" customWidth="1"/>
    <col min="12038" max="12039" width="17.85546875" style="76" customWidth="1"/>
    <col min="12040" max="12040" width="11.42578125" style="76" customWidth="1"/>
    <col min="12041" max="12288" width="9.140625" style="76"/>
    <col min="12289" max="12289" width="5.85546875" style="76" customWidth="1"/>
    <col min="12290" max="12290" width="32.85546875" style="76" customWidth="1"/>
    <col min="12291" max="12291" width="6.5703125" style="76" customWidth="1"/>
    <col min="12292" max="12292" width="14.85546875" style="76" customWidth="1"/>
    <col min="12293" max="12293" width="15.7109375" style="76" customWidth="1"/>
    <col min="12294" max="12295" width="17.85546875" style="76" customWidth="1"/>
    <col min="12296" max="12296" width="11.42578125" style="76" customWidth="1"/>
    <col min="12297" max="12544" width="9.140625" style="76"/>
    <col min="12545" max="12545" width="5.85546875" style="76" customWidth="1"/>
    <col min="12546" max="12546" width="32.85546875" style="76" customWidth="1"/>
    <col min="12547" max="12547" width="6.5703125" style="76" customWidth="1"/>
    <col min="12548" max="12548" width="14.85546875" style="76" customWidth="1"/>
    <col min="12549" max="12549" width="15.7109375" style="76" customWidth="1"/>
    <col min="12550" max="12551" width="17.85546875" style="76" customWidth="1"/>
    <col min="12552" max="12552" width="11.42578125" style="76" customWidth="1"/>
    <col min="12553" max="12800" width="9.140625" style="76"/>
    <col min="12801" max="12801" width="5.85546875" style="76" customWidth="1"/>
    <col min="12802" max="12802" width="32.85546875" style="76" customWidth="1"/>
    <col min="12803" max="12803" width="6.5703125" style="76" customWidth="1"/>
    <col min="12804" max="12804" width="14.85546875" style="76" customWidth="1"/>
    <col min="12805" max="12805" width="15.7109375" style="76" customWidth="1"/>
    <col min="12806" max="12807" width="17.85546875" style="76" customWidth="1"/>
    <col min="12808" max="12808" width="11.42578125" style="76" customWidth="1"/>
    <col min="12809" max="13056" width="9.140625" style="76"/>
    <col min="13057" max="13057" width="5.85546875" style="76" customWidth="1"/>
    <col min="13058" max="13058" width="32.85546875" style="76" customWidth="1"/>
    <col min="13059" max="13059" width="6.5703125" style="76" customWidth="1"/>
    <col min="13060" max="13060" width="14.85546875" style="76" customWidth="1"/>
    <col min="13061" max="13061" width="15.7109375" style="76" customWidth="1"/>
    <col min="13062" max="13063" width="17.85546875" style="76" customWidth="1"/>
    <col min="13064" max="13064" width="11.42578125" style="76" customWidth="1"/>
    <col min="13065" max="13312" width="9.140625" style="76"/>
    <col min="13313" max="13313" width="5.85546875" style="76" customWidth="1"/>
    <col min="13314" max="13314" width="32.85546875" style="76" customWidth="1"/>
    <col min="13315" max="13315" width="6.5703125" style="76" customWidth="1"/>
    <col min="13316" max="13316" width="14.85546875" style="76" customWidth="1"/>
    <col min="13317" max="13317" width="15.7109375" style="76" customWidth="1"/>
    <col min="13318" max="13319" width="17.85546875" style="76" customWidth="1"/>
    <col min="13320" max="13320" width="11.42578125" style="76" customWidth="1"/>
    <col min="13321" max="13568" width="9.140625" style="76"/>
    <col min="13569" max="13569" width="5.85546875" style="76" customWidth="1"/>
    <col min="13570" max="13570" width="32.85546875" style="76" customWidth="1"/>
    <col min="13571" max="13571" width="6.5703125" style="76" customWidth="1"/>
    <col min="13572" max="13572" width="14.85546875" style="76" customWidth="1"/>
    <col min="13573" max="13573" width="15.7109375" style="76" customWidth="1"/>
    <col min="13574" max="13575" width="17.85546875" style="76" customWidth="1"/>
    <col min="13576" max="13576" width="11.42578125" style="76" customWidth="1"/>
    <col min="13577" max="13824" width="9.140625" style="76"/>
    <col min="13825" max="13825" width="5.85546875" style="76" customWidth="1"/>
    <col min="13826" max="13826" width="32.85546875" style="76" customWidth="1"/>
    <col min="13827" max="13827" width="6.5703125" style="76" customWidth="1"/>
    <col min="13828" max="13828" width="14.85546875" style="76" customWidth="1"/>
    <col min="13829" max="13829" width="15.7109375" style="76" customWidth="1"/>
    <col min="13830" max="13831" width="17.85546875" style="76" customWidth="1"/>
    <col min="13832" max="13832" width="11.42578125" style="76" customWidth="1"/>
    <col min="13833" max="14080" width="9.140625" style="76"/>
    <col min="14081" max="14081" width="5.85546875" style="76" customWidth="1"/>
    <col min="14082" max="14082" width="32.85546875" style="76" customWidth="1"/>
    <col min="14083" max="14083" width="6.5703125" style="76" customWidth="1"/>
    <col min="14084" max="14084" width="14.85546875" style="76" customWidth="1"/>
    <col min="14085" max="14085" width="15.7109375" style="76" customWidth="1"/>
    <col min="14086" max="14087" width="17.85546875" style="76" customWidth="1"/>
    <col min="14088" max="14088" width="11.42578125" style="76" customWidth="1"/>
    <col min="14089" max="14336" width="9.140625" style="76"/>
    <col min="14337" max="14337" width="5.85546875" style="76" customWidth="1"/>
    <col min="14338" max="14338" width="32.85546875" style="76" customWidth="1"/>
    <col min="14339" max="14339" width="6.5703125" style="76" customWidth="1"/>
    <col min="14340" max="14340" width="14.85546875" style="76" customWidth="1"/>
    <col min="14341" max="14341" width="15.7109375" style="76" customWidth="1"/>
    <col min="14342" max="14343" width="17.85546875" style="76" customWidth="1"/>
    <col min="14344" max="14344" width="11.42578125" style="76" customWidth="1"/>
    <col min="14345" max="14592" width="9.140625" style="76"/>
    <col min="14593" max="14593" width="5.85546875" style="76" customWidth="1"/>
    <col min="14594" max="14594" width="32.85546875" style="76" customWidth="1"/>
    <col min="14595" max="14595" width="6.5703125" style="76" customWidth="1"/>
    <col min="14596" max="14596" width="14.85546875" style="76" customWidth="1"/>
    <col min="14597" max="14597" width="15.7109375" style="76" customWidth="1"/>
    <col min="14598" max="14599" width="17.85546875" style="76" customWidth="1"/>
    <col min="14600" max="14600" width="11.42578125" style="76" customWidth="1"/>
    <col min="14601" max="14848" width="9.140625" style="76"/>
    <col min="14849" max="14849" width="5.85546875" style="76" customWidth="1"/>
    <col min="14850" max="14850" width="32.85546875" style="76" customWidth="1"/>
    <col min="14851" max="14851" width="6.5703125" style="76" customWidth="1"/>
    <col min="14852" max="14852" width="14.85546875" style="76" customWidth="1"/>
    <col min="14853" max="14853" width="15.7109375" style="76" customWidth="1"/>
    <col min="14854" max="14855" width="17.85546875" style="76" customWidth="1"/>
    <col min="14856" max="14856" width="11.42578125" style="76" customWidth="1"/>
    <col min="14857" max="15104" width="9.140625" style="76"/>
    <col min="15105" max="15105" width="5.85546875" style="76" customWidth="1"/>
    <col min="15106" max="15106" width="32.85546875" style="76" customWidth="1"/>
    <col min="15107" max="15107" width="6.5703125" style="76" customWidth="1"/>
    <col min="15108" max="15108" width="14.85546875" style="76" customWidth="1"/>
    <col min="15109" max="15109" width="15.7109375" style="76" customWidth="1"/>
    <col min="15110" max="15111" width="17.85546875" style="76" customWidth="1"/>
    <col min="15112" max="15112" width="11.42578125" style="76" customWidth="1"/>
    <col min="15113" max="15360" width="9.140625" style="76"/>
    <col min="15361" max="15361" width="5.85546875" style="76" customWidth="1"/>
    <col min="15362" max="15362" width="32.85546875" style="76" customWidth="1"/>
    <col min="15363" max="15363" width="6.5703125" style="76" customWidth="1"/>
    <col min="15364" max="15364" width="14.85546875" style="76" customWidth="1"/>
    <col min="15365" max="15365" width="15.7109375" style="76" customWidth="1"/>
    <col min="15366" max="15367" width="17.85546875" style="76" customWidth="1"/>
    <col min="15368" max="15368" width="11.42578125" style="76" customWidth="1"/>
    <col min="15369" max="15616" width="9.140625" style="76"/>
    <col min="15617" max="15617" width="5.85546875" style="76" customWidth="1"/>
    <col min="15618" max="15618" width="32.85546875" style="76" customWidth="1"/>
    <col min="15619" max="15619" width="6.5703125" style="76" customWidth="1"/>
    <col min="15620" max="15620" width="14.85546875" style="76" customWidth="1"/>
    <col min="15621" max="15621" width="15.7109375" style="76" customWidth="1"/>
    <col min="15622" max="15623" width="17.85546875" style="76" customWidth="1"/>
    <col min="15624" max="15624" width="11.42578125" style="76" customWidth="1"/>
    <col min="15625" max="15872" width="9.140625" style="76"/>
    <col min="15873" max="15873" width="5.85546875" style="76" customWidth="1"/>
    <col min="15874" max="15874" width="32.85546875" style="76" customWidth="1"/>
    <col min="15875" max="15875" width="6.5703125" style="76" customWidth="1"/>
    <col min="15876" max="15876" width="14.85546875" style="76" customWidth="1"/>
    <col min="15877" max="15877" width="15.7109375" style="76" customWidth="1"/>
    <col min="15878" max="15879" width="17.85546875" style="76" customWidth="1"/>
    <col min="15880" max="15880" width="11.42578125" style="76" customWidth="1"/>
    <col min="15881" max="16128" width="9.140625" style="76"/>
    <col min="16129" max="16129" width="5.85546875" style="76" customWidth="1"/>
    <col min="16130" max="16130" width="32.85546875" style="76" customWidth="1"/>
    <col min="16131" max="16131" width="6.5703125" style="76" customWidth="1"/>
    <col min="16132" max="16132" width="14.85546875" style="76" customWidth="1"/>
    <col min="16133" max="16133" width="15.7109375" style="76" customWidth="1"/>
    <col min="16134" max="16135" width="17.85546875" style="76" customWidth="1"/>
    <col min="16136" max="16136" width="11.42578125" style="76" customWidth="1"/>
    <col min="16137" max="16384" width="9.140625" style="76"/>
  </cols>
  <sheetData>
    <row r="1" spans="1:8" s="75" customFormat="1" ht="12.75" customHeight="1">
      <c r="F1" s="1223" t="s">
        <v>593</v>
      </c>
      <c r="G1" s="1224"/>
      <c r="H1" s="1224"/>
    </row>
    <row r="2" spans="1:8" s="75" customFormat="1" ht="25.5" customHeight="1">
      <c r="A2" s="1073" t="s">
        <v>632</v>
      </c>
      <c r="B2" s="1073"/>
      <c r="F2" s="1224"/>
      <c r="G2" s="1224"/>
      <c r="H2" s="1224"/>
    </row>
    <row r="3" spans="1:8" s="75" customFormat="1" ht="14.25" customHeight="1">
      <c r="A3" s="1073" t="s">
        <v>668</v>
      </c>
      <c r="B3" s="1073"/>
      <c r="F3" s="1225"/>
      <c r="G3" s="1225"/>
      <c r="H3" s="1225"/>
    </row>
    <row r="4" spans="1:8" s="75" customFormat="1" ht="19.5" customHeight="1">
      <c r="A4" s="1072" t="s">
        <v>74</v>
      </c>
      <c r="B4" s="1072"/>
      <c r="C4" s="1072"/>
      <c r="D4" s="1072"/>
      <c r="E4" s="1072"/>
      <c r="F4" s="1072"/>
      <c r="G4" s="1072"/>
      <c r="H4" s="1072"/>
    </row>
    <row r="5" spans="1:8" s="75" customFormat="1" ht="19.5" customHeight="1">
      <c r="A5" s="1072" t="s">
        <v>568</v>
      </c>
      <c r="B5" s="1072"/>
      <c r="C5" s="1072"/>
      <c r="D5" s="1072"/>
      <c r="E5" s="1072"/>
      <c r="F5" s="1072"/>
      <c r="G5" s="1072"/>
      <c r="H5" s="1072"/>
    </row>
    <row r="6" spans="1:8" s="75" customFormat="1" ht="19.5" customHeight="1">
      <c r="A6" s="1072" t="s">
        <v>377</v>
      </c>
      <c r="B6" s="1072"/>
      <c r="C6" s="1072"/>
      <c r="D6" s="1072"/>
      <c r="E6" s="1072"/>
      <c r="F6" s="1072"/>
      <c r="G6" s="1072"/>
      <c r="H6" s="1072"/>
    </row>
    <row r="7" spans="1:8" s="75" customFormat="1" ht="19.5" customHeight="1">
      <c r="A7" s="1226" t="s">
        <v>378</v>
      </c>
      <c r="B7" s="1226"/>
      <c r="C7" s="1226"/>
      <c r="D7" s="1226"/>
      <c r="E7" s="1226"/>
      <c r="F7" s="1226"/>
      <c r="G7" s="1226"/>
      <c r="H7" s="1226"/>
    </row>
    <row r="8" spans="1:8" s="384" customFormat="1" ht="15.75" customHeight="1">
      <c r="A8" s="1222" t="s">
        <v>379</v>
      </c>
      <c r="B8" s="1222"/>
      <c r="C8" s="1222"/>
      <c r="D8" s="1222"/>
      <c r="E8" s="1222"/>
      <c r="F8" s="1222"/>
      <c r="G8" s="1222"/>
      <c r="H8" s="1222"/>
    </row>
    <row r="9" spans="1:8" s="75" customFormat="1" ht="17.25" customHeight="1">
      <c r="A9" s="75" t="s">
        <v>375</v>
      </c>
      <c r="H9" s="666"/>
    </row>
    <row r="10" spans="1:8" s="75" customFormat="1" ht="17.25" customHeight="1">
      <c r="A10" s="75" t="s">
        <v>376</v>
      </c>
      <c r="H10" s="171" t="s">
        <v>335</v>
      </c>
    </row>
    <row r="11" spans="1:8" s="77" customFormat="1" ht="29.25" customHeight="1">
      <c r="A11" s="1220" t="s">
        <v>188</v>
      </c>
      <c r="B11" s="1220" t="s">
        <v>81</v>
      </c>
      <c r="C11" s="1094" t="s">
        <v>625</v>
      </c>
      <c r="D11" s="1095"/>
      <c r="E11" s="1085" t="s">
        <v>570</v>
      </c>
      <c r="F11" s="1085" t="s">
        <v>571</v>
      </c>
      <c r="G11" s="1085" t="s">
        <v>594</v>
      </c>
      <c r="H11" s="1085" t="s">
        <v>621</v>
      </c>
    </row>
    <row r="12" spans="1:8" s="77" customFormat="1" ht="36" customHeight="1">
      <c r="A12" s="1221"/>
      <c r="B12" s="1221"/>
      <c r="C12" s="654" t="s">
        <v>815</v>
      </c>
      <c r="D12" s="654" t="s">
        <v>816</v>
      </c>
      <c r="E12" s="1087"/>
      <c r="F12" s="1087"/>
      <c r="G12" s="1087"/>
      <c r="H12" s="1087"/>
    </row>
    <row r="13" spans="1:8" s="662" customFormat="1" ht="15" customHeight="1">
      <c r="A13" s="660">
        <v>1</v>
      </c>
      <c r="B13" s="660">
        <v>2</v>
      </c>
      <c r="C13" s="1218">
        <v>3</v>
      </c>
      <c r="D13" s="1219"/>
      <c r="E13" s="656">
        <v>4</v>
      </c>
      <c r="F13" s="656">
        <v>5</v>
      </c>
      <c r="G13" s="661">
        <v>6</v>
      </c>
      <c r="H13" s="656">
        <v>7</v>
      </c>
    </row>
    <row r="14" spans="1:8" s="151" customFormat="1" ht="18" customHeight="1">
      <c r="A14" s="385">
        <v>1</v>
      </c>
      <c r="B14" s="386" t="s">
        <v>380</v>
      </c>
      <c r="C14" s="386"/>
      <c r="D14" s="386"/>
      <c r="E14" s="387"/>
      <c r="F14" s="387"/>
      <c r="G14" s="210"/>
      <c r="H14" s="388" t="e">
        <f>G14/F14*100</f>
        <v>#DIV/0!</v>
      </c>
    </row>
    <row r="15" spans="1:8" s="151" customFormat="1" ht="18" customHeight="1">
      <c r="A15" s="385">
        <v>2</v>
      </c>
      <c r="B15" s="386" t="s">
        <v>381</v>
      </c>
      <c r="C15" s="386"/>
      <c r="D15" s="386"/>
      <c r="E15" s="387"/>
      <c r="F15" s="387"/>
      <c r="G15" s="210"/>
      <c r="H15" s="388" t="e">
        <f>G15/F15*100</f>
        <v>#DIV/0!</v>
      </c>
    </row>
    <row r="16" spans="1:8" s="151" customFormat="1" ht="18" customHeight="1">
      <c r="A16" s="385">
        <v>3</v>
      </c>
      <c r="B16" s="389" t="s">
        <v>382</v>
      </c>
      <c r="C16" s="389"/>
      <c r="D16" s="389"/>
      <c r="E16" s="388">
        <f>SUM(E18:E21)</f>
        <v>0</v>
      </c>
      <c r="F16" s="388">
        <f>SUM(F18:F21)</f>
        <v>0</v>
      </c>
      <c r="G16" s="388">
        <f>SUM(G18:G21)</f>
        <v>0</v>
      </c>
      <c r="H16" s="388" t="e">
        <f>G16/F16*100</f>
        <v>#DIV/0!</v>
      </c>
    </row>
    <row r="17" spans="1:8" ht="18" customHeight="1">
      <c r="A17" s="215"/>
      <c r="B17" s="390" t="s">
        <v>231</v>
      </c>
      <c r="C17" s="390"/>
      <c r="D17" s="390"/>
      <c r="E17" s="391"/>
      <c r="F17" s="391"/>
      <c r="G17" s="227"/>
      <c r="H17" s="392"/>
    </row>
    <row r="18" spans="1:8" ht="18" customHeight="1">
      <c r="A18" s="215" t="s">
        <v>383</v>
      </c>
      <c r="B18" s="390"/>
      <c r="C18" s="390"/>
      <c r="D18" s="390"/>
      <c r="E18" s="391"/>
      <c r="F18" s="391"/>
      <c r="G18" s="227"/>
      <c r="H18" s="392" t="e">
        <f t="shared" ref="H18:H20" si="0">G18/F18*100</f>
        <v>#DIV/0!</v>
      </c>
    </row>
    <row r="19" spans="1:8" ht="18" customHeight="1">
      <c r="A19" s="215" t="s">
        <v>384</v>
      </c>
      <c r="B19" s="390"/>
      <c r="C19" s="390"/>
      <c r="D19" s="390"/>
      <c r="E19" s="391"/>
      <c r="F19" s="391"/>
      <c r="G19" s="227"/>
      <c r="H19" s="392" t="e">
        <f>G19/F19*100</f>
        <v>#DIV/0!</v>
      </c>
    </row>
    <row r="20" spans="1:8" ht="18" customHeight="1">
      <c r="A20" s="215" t="s">
        <v>383</v>
      </c>
      <c r="B20" s="390"/>
      <c r="C20" s="390"/>
      <c r="D20" s="390"/>
      <c r="E20" s="391"/>
      <c r="F20" s="391"/>
      <c r="G20" s="227"/>
      <c r="H20" s="392" t="e">
        <f t="shared" si="0"/>
        <v>#DIV/0!</v>
      </c>
    </row>
    <row r="21" spans="1:8" ht="18" customHeight="1">
      <c r="A21" s="215"/>
      <c r="B21" s="390"/>
      <c r="C21" s="390"/>
      <c r="D21" s="390"/>
      <c r="E21" s="391"/>
      <c r="F21" s="391"/>
      <c r="G21" s="227"/>
      <c r="H21" s="392"/>
    </row>
    <row r="22" spans="1:8" s="151" customFormat="1" ht="18" customHeight="1">
      <c r="A22" s="385">
        <v>4</v>
      </c>
      <c r="B22" s="389" t="s">
        <v>385</v>
      </c>
      <c r="C22" s="389"/>
      <c r="D22" s="389"/>
      <c r="E22" s="388">
        <f>E23+E39</f>
        <v>0</v>
      </c>
      <c r="F22" s="388">
        <f>F23+F39</f>
        <v>0</v>
      </c>
      <c r="G22" s="388">
        <f>G23+G39</f>
        <v>0</v>
      </c>
      <c r="H22" s="388" t="e">
        <f t="shared" ref="H22:H29" si="1">G22/F22*100</f>
        <v>#DIV/0!</v>
      </c>
    </row>
    <row r="23" spans="1:8" s="151" customFormat="1" ht="18" customHeight="1">
      <c r="A23" s="393" t="s">
        <v>386</v>
      </c>
      <c r="B23" s="394" t="s">
        <v>387</v>
      </c>
      <c r="C23" s="394"/>
      <c r="D23" s="394"/>
      <c r="E23" s="395">
        <f>E24+E29+E34</f>
        <v>0</v>
      </c>
      <c r="F23" s="395">
        <f t="shared" ref="F23:G23" si="2">F24+F29+F34</f>
        <v>0</v>
      </c>
      <c r="G23" s="395">
        <f t="shared" si="2"/>
        <v>0</v>
      </c>
      <c r="H23" s="395" t="e">
        <f t="shared" si="1"/>
        <v>#DIV/0!</v>
      </c>
    </row>
    <row r="24" spans="1:8" ht="26.25" customHeight="1">
      <c r="A24" s="192" t="s">
        <v>388</v>
      </c>
      <c r="B24" s="694" t="s">
        <v>673</v>
      </c>
      <c r="C24" s="206"/>
      <c r="D24" s="206"/>
      <c r="E24" s="392">
        <f>SUM(E25:E28)</f>
        <v>0</v>
      </c>
      <c r="F24" s="392">
        <f t="shared" ref="F24:G24" si="3">SUM(F25:F28)</f>
        <v>0</v>
      </c>
      <c r="G24" s="392">
        <f t="shared" si="3"/>
        <v>0</v>
      </c>
      <c r="H24" s="392" t="e">
        <f t="shared" si="1"/>
        <v>#DIV/0!</v>
      </c>
    </row>
    <row r="25" spans="1:8" ht="15.75" customHeight="1">
      <c r="A25" s="215" t="s">
        <v>389</v>
      </c>
      <c r="B25" s="694"/>
      <c r="C25" s="206"/>
      <c r="D25" s="206"/>
      <c r="E25" s="391"/>
      <c r="F25" s="391"/>
      <c r="G25" s="227"/>
      <c r="H25" s="392" t="e">
        <f t="shared" si="1"/>
        <v>#DIV/0!</v>
      </c>
    </row>
    <row r="26" spans="1:8" ht="15.75" customHeight="1">
      <c r="A26" s="215" t="s">
        <v>383</v>
      </c>
      <c r="B26" s="206"/>
      <c r="C26" s="206"/>
      <c r="D26" s="206"/>
      <c r="E26" s="391"/>
      <c r="F26" s="391"/>
      <c r="G26" s="227"/>
      <c r="H26" s="392"/>
    </row>
    <row r="27" spans="1:8" ht="15.75" customHeight="1">
      <c r="A27" s="215" t="s">
        <v>383</v>
      </c>
      <c r="B27" s="206"/>
      <c r="C27" s="206"/>
      <c r="D27" s="206"/>
      <c r="E27" s="391"/>
      <c r="F27" s="391"/>
      <c r="G27" s="227"/>
      <c r="H27" s="392"/>
    </row>
    <row r="28" spans="1:8" ht="15.75" customHeight="1">
      <c r="A28" s="704" t="s">
        <v>383</v>
      </c>
      <c r="B28" s="390"/>
      <c r="C28" s="390"/>
      <c r="D28" s="390"/>
      <c r="E28" s="391"/>
      <c r="F28" s="391"/>
      <c r="G28" s="227"/>
      <c r="H28" s="392" t="e">
        <f t="shared" si="1"/>
        <v>#DIV/0!</v>
      </c>
    </row>
    <row r="29" spans="1:8" s="195" customFormat="1" ht="27.75" customHeight="1">
      <c r="A29" s="705" t="s">
        <v>390</v>
      </c>
      <c r="B29" s="695" t="s">
        <v>672</v>
      </c>
      <c r="C29" s="692"/>
      <c r="D29" s="692"/>
      <c r="E29" s="693">
        <f>SUM(E30:E33)</f>
        <v>0</v>
      </c>
      <c r="F29" s="693">
        <f t="shared" ref="F29:G29" si="4">SUM(F30:F33)</f>
        <v>0</v>
      </c>
      <c r="G29" s="693">
        <f t="shared" si="4"/>
        <v>0</v>
      </c>
      <c r="H29" s="693" t="e">
        <f t="shared" si="1"/>
        <v>#DIV/0!</v>
      </c>
    </row>
    <row r="30" spans="1:8" ht="16.5" customHeight="1">
      <c r="A30" s="704" t="s">
        <v>391</v>
      </c>
      <c r="B30" s="390"/>
      <c r="C30" s="390"/>
      <c r="D30" s="390"/>
      <c r="E30" s="391"/>
      <c r="F30" s="391"/>
      <c r="G30" s="227"/>
      <c r="H30" s="392" t="e">
        <f t="shared" ref="H30:H48" si="5">G30/F30*100</f>
        <v>#DIV/0!</v>
      </c>
    </row>
    <row r="31" spans="1:8" ht="16.5" customHeight="1">
      <c r="A31" s="704" t="s">
        <v>383</v>
      </c>
      <c r="B31" s="390"/>
      <c r="C31" s="390"/>
      <c r="D31" s="390"/>
      <c r="E31" s="391"/>
      <c r="F31" s="391"/>
      <c r="G31" s="227"/>
      <c r="H31" s="392" t="e">
        <f t="shared" si="5"/>
        <v>#DIV/0!</v>
      </c>
    </row>
    <row r="32" spans="1:8" ht="16.5" customHeight="1">
      <c r="A32" s="704" t="s">
        <v>383</v>
      </c>
      <c r="B32" s="390"/>
      <c r="C32" s="390"/>
      <c r="D32" s="390"/>
      <c r="E32" s="391"/>
      <c r="F32" s="391"/>
      <c r="G32" s="227"/>
      <c r="H32" s="392" t="e">
        <f t="shared" si="5"/>
        <v>#DIV/0!</v>
      </c>
    </row>
    <row r="33" spans="1:8" ht="16.5" customHeight="1">
      <c r="A33" s="704" t="s">
        <v>383</v>
      </c>
      <c r="B33" s="390"/>
      <c r="C33" s="390"/>
      <c r="D33" s="390"/>
      <c r="E33" s="391"/>
      <c r="F33" s="391"/>
      <c r="G33" s="227"/>
      <c r="H33" s="392" t="e">
        <f t="shared" si="5"/>
        <v>#DIV/0!</v>
      </c>
    </row>
    <row r="34" spans="1:8" s="195" customFormat="1" ht="27.75" customHeight="1">
      <c r="A34" s="188" t="s">
        <v>670</v>
      </c>
      <c r="B34" s="694" t="s">
        <v>674</v>
      </c>
      <c r="C34" s="692"/>
      <c r="D34" s="692"/>
      <c r="E34" s="693">
        <f>SUM(E35:E38)</f>
        <v>0</v>
      </c>
      <c r="F34" s="693">
        <f t="shared" ref="F34:G34" si="6">SUM(F35:F38)</f>
        <v>0</v>
      </c>
      <c r="G34" s="693">
        <f t="shared" si="6"/>
        <v>0</v>
      </c>
      <c r="H34" s="693" t="e">
        <f t="shared" si="5"/>
        <v>#DIV/0!</v>
      </c>
    </row>
    <row r="35" spans="1:8" ht="16.5" customHeight="1">
      <c r="A35" s="704" t="s">
        <v>671</v>
      </c>
      <c r="B35" s="390"/>
      <c r="C35" s="390"/>
      <c r="D35" s="390"/>
      <c r="E35" s="391"/>
      <c r="F35" s="391"/>
      <c r="G35" s="227"/>
      <c r="H35" s="392" t="e">
        <f t="shared" ref="H35:H38" si="7">G35/F35*100</f>
        <v>#DIV/0!</v>
      </c>
    </row>
    <row r="36" spans="1:8" ht="16.5" customHeight="1">
      <c r="A36" s="704" t="s">
        <v>383</v>
      </c>
      <c r="B36" s="390"/>
      <c r="C36" s="390"/>
      <c r="D36" s="390"/>
      <c r="E36" s="391"/>
      <c r="F36" s="391"/>
      <c r="G36" s="227"/>
      <c r="H36" s="392" t="e">
        <f t="shared" si="7"/>
        <v>#DIV/0!</v>
      </c>
    </row>
    <row r="37" spans="1:8" ht="16.5" customHeight="1">
      <c r="A37" s="704" t="s">
        <v>383</v>
      </c>
      <c r="B37" s="390"/>
      <c r="C37" s="390"/>
      <c r="D37" s="390"/>
      <c r="E37" s="391"/>
      <c r="F37" s="391"/>
      <c r="G37" s="227"/>
      <c r="H37" s="392" t="e">
        <f t="shared" si="7"/>
        <v>#DIV/0!</v>
      </c>
    </row>
    <row r="38" spans="1:8" ht="16.5" customHeight="1">
      <c r="A38" s="704" t="s">
        <v>383</v>
      </c>
      <c r="B38" s="390"/>
      <c r="C38" s="390"/>
      <c r="D38" s="390"/>
      <c r="E38" s="391"/>
      <c r="F38" s="391"/>
      <c r="G38" s="227"/>
      <c r="H38" s="392" t="e">
        <f t="shared" si="7"/>
        <v>#DIV/0!</v>
      </c>
    </row>
    <row r="39" spans="1:8" s="151" customFormat="1" ht="18" customHeight="1">
      <c r="A39" s="393" t="s">
        <v>392</v>
      </c>
      <c r="B39" s="394" t="s">
        <v>393</v>
      </c>
      <c r="C39" s="394"/>
      <c r="D39" s="394"/>
      <c r="E39" s="395">
        <f>E40+E45</f>
        <v>0</v>
      </c>
      <c r="F39" s="395">
        <f t="shared" ref="F39:G39" si="8">F40+F45</f>
        <v>0</v>
      </c>
      <c r="G39" s="395">
        <f t="shared" si="8"/>
        <v>0</v>
      </c>
      <c r="H39" s="395" t="e">
        <f t="shared" si="5"/>
        <v>#DIV/0!</v>
      </c>
    </row>
    <row r="40" spans="1:8" s="195" customFormat="1" ht="38.25" customHeight="1">
      <c r="A40" s="192" t="s">
        <v>394</v>
      </c>
      <c r="B40" s="695" t="s">
        <v>647</v>
      </c>
      <c r="C40" s="692"/>
      <c r="D40" s="692"/>
      <c r="E40" s="693">
        <f>SUM(E41:E44)</f>
        <v>0</v>
      </c>
      <c r="F40" s="693">
        <f t="shared" ref="F40:G40" si="9">SUM(F41:F44)</f>
        <v>0</v>
      </c>
      <c r="G40" s="693">
        <f t="shared" si="9"/>
        <v>0</v>
      </c>
      <c r="H40" s="693" t="e">
        <f t="shared" si="5"/>
        <v>#DIV/0!</v>
      </c>
    </row>
    <row r="41" spans="1:8" ht="17.25" customHeight="1">
      <c r="A41" s="215" t="s">
        <v>649</v>
      </c>
      <c r="B41" s="390"/>
      <c r="C41" s="390"/>
      <c r="D41" s="390"/>
      <c r="E41" s="391"/>
      <c r="F41" s="391"/>
      <c r="G41" s="227"/>
      <c r="H41" s="392" t="e">
        <f t="shared" si="5"/>
        <v>#DIV/0!</v>
      </c>
    </row>
    <row r="42" spans="1:8" ht="17.25" customHeight="1">
      <c r="A42" s="215" t="s">
        <v>383</v>
      </c>
      <c r="B42" s="390"/>
      <c r="C42" s="390"/>
      <c r="D42" s="390"/>
      <c r="E42" s="391"/>
      <c r="F42" s="391"/>
      <c r="G42" s="227"/>
      <c r="H42" s="392"/>
    </row>
    <row r="43" spans="1:8" ht="17.25" customHeight="1">
      <c r="A43" s="215" t="s">
        <v>383</v>
      </c>
      <c r="B43" s="390"/>
      <c r="C43" s="390"/>
      <c r="D43" s="390"/>
      <c r="E43" s="391"/>
      <c r="F43" s="391"/>
      <c r="G43" s="227"/>
      <c r="H43" s="392"/>
    </row>
    <row r="44" spans="1:8" ht="17.25" customHeight="1">
      <c r="A44" s="215" t="s">
        <v>383</v>
      </c>
      <c r="B44" s="390"/>
      <c r="C44" s="390"/>
      <c r="D44" s="390"/>
      <c r="E44" s="391"/>
      <c r="F44" s="391"/>
      <c r="G44" s="227"/>
      <c r="H44" s="392" t="e">
        <f t="shared" si="5"/>
        <v>#DIV/0!</v>
      </c>
    </row>
    <row r="45" spans="1:8" s="195" customFormat="1" ht="27" customHeight="1">
      <c r="A45" s="192" t="s">
        <v>395</v>
      </c>
      <c r="B45" s="695" t="s">
        <v>648</v>
      </c>
      <c r="C45" s="692"/>
      <c r="D45" s="692"/>
      <c r="E45" s="693">
        <f>SUM(E46:E49)</f>
        <v>0</v>
      </c>
      <c r="F45" s="693">
        <f t="shared" ref="F45:G45" si="10">SUM(F46:F49)</f>
        <v>0</v>
      </c>
      <c r="G45" s="693">
        <f t="shared" si="10"/>
        <v>0</v>
      </c>
      <c r="H45" s="693" t="e">
        <f t="shared" si="5"/>
        <v>#DIV/0!</v>
      </c>
    </row>
    <row r="46" spans="1:8" ht="15" customHeight="1">
      <c r="A46" s="192" t="s">
        <v>650</v>
      </c>
      <c r="B46" s="390"/>
      <c r="C46" s="390"/>
      <c r="D46" s="390"/>
      <c r="E46" s="391"/>
      <c r="F46" s="391"/>
      <c r="G46" s="227"/>
      <c r="H46" s="392" t="e">
        <f t="shared" si="5"/>
        <v>#DIV/0!</v>
      </c>
    </row>
    <row r="47" spans="1:8" ht="15" customHeight="1">
      <c r="A47" s="215" t="s">
        <v>383</v>
      </c>
      <c r="B47" s="390"/>
      <c r="C47" s="390"/>
      <c r="D47" s="390"/>
      <c r="E47" s="391"/>
      <c r="F47" s="391"/>
      <c r="G47" s="227"/>
      <c r="H47" s="392"/>
    </row>
    <row r="48" spans="1:8" ht="15" customHeight="1">
      <c r="A48" s="215" t="s">
        <v>383</v>
      </c>
      <c r="B48" s="390"/>
      <c r="C48" s="390"/>
      <c r="D48" s="390"/>
      <c r="E48" s="391"/>
      <c r="F48" s="391"/>
      <c r="G48" s="227"/>
      <c r="H48" s="392" t="e">
        <f t="shared" si="5"/>
        <v>#DIV/0!</v>
      </c>
    </row>
    <row r="49" spans="1:8" ht="15" customHeight="1">
      <c r="A49" s="215" t="s">
        <v>383</v>
      </c>
      <c r="B49" s="390"/>
      <c r="C49" s="390"/>
      <c r="D49" s="390"/>
      <c r="E49" s="391"/>
      <c r="F49" s="391"/>
      <c r="G49" s="227"/>
      <c r="H49" s="392"/>
    </row>
    <row r="50" spans="1:8" s="151" customFormat="1" ht="20.25" customHeight="1">
      <c r="A50" s="385">
        <v>5</v>
      </c>
      <c r="B50" s="389" t="s">
        <v>396</v>
      </c>
      <c r="C50" s="389"/>
      <c r="D50" s="389"/>
      <c r="E50" s="387"/>
      <c r="F50" s="387"/>
      <c r="G50" s="387"/>
      <c r="H50" s="388" t="e">
        <f>G50/F50*100</f>
        <v>#DIV/0!</v>
      </c>
    </row>
    <row r="51" spans="1:8" s="151" customFormat="1" ht="16.5" customHeight="1">
      <c r="A51" s="385">
        <v>6</v>
      </c>
      <c r="B51" s="386" t="s">
        <v>397</v>
      </c>
      <c r="C51" s="386"/>
      <c r="D51" s="386"/>
      <c r="E51" s="396">
        <f>E14+E15+E16-E22-E50</f>
        <v>0</v>
      </c>
      <c r="F51" s="396">
        <f>F14+F15+F16-F22-F50</f>
        <v>0</v>
      </c>
      <c r="G51" s="396">
        <f>G14+G15+G16-G22-G50</f>
        <v>0</v>
      </c>
      <c r="H51" s="388" t="e">
        <f>G51/F51*100</f>
        <v>#DIV/0!</v>
      </c>
    </row>
    <row r="52" spans="1:8" s="172" customFormat="1" ht="13.5" customHeight="1">
      <c r="A52" s="397"/>
      <c r="B52" s="76" t="s">
        <v>351</v>
      </c>
    </row>
    <row r="53" spans="1:8" s="172" customFormat="1" ht="15" customHeight="1">
      <c r="A53" s="172" t="s">
        <v>633</v>
      </c>
      <c r="B53" s="76"/>
    </row>
    <row r="54" spans="1:8" s="172" customFormat="1" ht="6" customHeight="1">
      <c r="A54" s="378"/>
    </row>
    <row r="55" spans="1:8" s="173" customFormat="1" ht="16.5" customHeight="1">
      <c r="A55" s="171"/>
      <c r="B55" s="171" t="s">
        <v>180</v>
      </c>
      <c r="C55" s="171"/>
      <c r="D55" s="171"/>
      <c r="E55" s="171"/>
      <c r="F55" s="171" t="s">
        <v>181</v>
      </c>
      <c r="G55" s="171"/>
      <c r="H55" s="171"/>
    </row>
    <row r="56" spans="1:8" s="173" customFormat="1" ht="37.5" customHeight="1">
      <c r="A56" s="171"/>
      <c r="B56" s="171" t="s">
        <v>182</v>
      </c>
      <c r="C56" s="171"/>
      <c r="D56" s="171"/>
      <c r="E56" s="171"/>
      <c r="F56" s="171" t="s">
        <v>183</v>
      </c>
      <c r="G56" s="171"/>
      <c r="H56" s="171"/>
    </row>
    <row r="57" spans="1:8" s="173" customFormat="1" ht="12.75" customHeight="1">
      <c r="A57" s="174"/>
      <c r="B57" s="720" t="s">
        <v>624</v>
      </c>
      <c r="C57" s="174"/>
      <c r="D57" s="174"/>
      <c r="E57" s="174"/>
      <c r="F57" s="720" t="s">
        <v>624</v>
      </c>
      <c r="G57" s="174"/>
      <c r="H57" s="174"/>
    </row>
    <row r="58" spans="1:8" s="173" customFormat="1" ht="17.25" customHeight="1">
      <c r="A58" s="171"/>
      <c r="B58" s="398" t="s">
        <v>665</v>
      </c>
      <c r="C58" s="172"/>
      <c r="D58" s="172"/>
      <c r="E58" s="172"/>
      <c r="F58" s="172"/>
      <c r="G58" s="172"/>
      <c r="H58" s="172"/>
    </row>
    <row r="59" spans="1:8" s="173" customFormat="1" ht="18.75" customHeight="1">
      <c r="A59" s="171"/>
      <c r="B59" s="383" t="s">
        <v>184</v>
      </c>
      <c r="C59" s="171"/>
      <c r="D59" s="171"/>
      <c r="E59" s="171"/>
      <c r="F59" s="383"/>
      <c r="G59" s="171"/>
      <c r="H59" s="171"/>
    </row>
    <row r="60" spans="1:8" ht="34.5" customHeight="1">
      <c r="A60" s="173"/>
      <c r="B60" s="173" t="s">
        <v>185</v>
      </c>
      <c r="C60" s="173"/>
      <c r="D60" s="173"/>
      <c r="E60" s="173"/>
      <c r="F60" s="173"/>
      <c r="G60" s="173"/>
      <c r="H60" s="173"/>
    </row>
    <row r="61" spans="1:8" s="172" customFormat="1" ht="13.5" customHeight="1">
      <c r="A61" s="171"/>
      <c r="B61" s="721" t="s">
        <v>624</v>
      </c>
      <c r="C61" s="171"/>
      <c r="D61" s="171"/>
      <c r="E61" s="171"/>
      <c r="F61" s="171"/>
      <c r="G61" s="171"/>
      <c r="H61" s="171"/>
    </row>
    <row r="62" spans="1:8" ht="12.75" customHeight="1">
      <c r="A62" s="370"/>
    </row>
    <row r="63" spans="1:8" ht="12.75" customHeight="1">
      <c r="A63" s="370"/>
    </row>
    <row r="64" spans="1:8" ht="12.75" customHeight="1">
      <c r="A64" s="370"/>
    </row>
    <row r="65" spans="1:1" ht="12.75" customHeight="1">
      <c r="A65" s="370"/>
    </row>
    <row r="66" spans="1:1" ht="12.75" customHeight="1">
      <c r="A66" s="370"/>
    </row>
    <row r="67" spans="1:1" ht="12.75" customHeight="1">
      <c r="A67" s="370"/>
    </row>
    <row r="68" spans="1:1" ht="12.75" customHeight="1">
      <c r="A68" s="370"/>
    </row>
    <row r="69" spans="1:1" ht="12.75" customHeight="1">
      <c r="A69" s="370"/>
    </row>
    <row r="70" spans="1:1" ht="12.75" customHeight="1">
      <c r="A70" s="370"/>
    </row>
    <row r="71" spans="1:1" ht="12.75" customHeight="1">
      <c r="A71" s="370"/>
    </row>
    <row r="72" spans="1:1" ht="12.75" customHeight="1">
      <c r="A72" s="370"/>
    </row>
    <row r="73" spans="1:1" ht="12.75" customHeight="1">
      <c r="A73" s="370"/>
    </row>
    <row r="74" spans="1:1" ht="12.75" customHeight="1">
      <c r="A74" s="370"/>
    </row>
    <row r="75" spans="1:1" ht="12.75" customHeight="1">
      <c r="A75" s="370"/>
    </row>
    <row r="76" spans="1:1" ht="12.75" customHeight="1">
      <c r="A76" s="370"/>
    </row>
    <row r="77" spans="1:1" ht="12.75" customHeight="1">
      <c r="A77" s="370"/>
    </row>
    <row r="78" spans="1:1" ht="12.75" customHeight="1">
      <c r="A78" s="370"/>
    </row>
    <row r="79" spans="1:1" ht="12.75" customHeight="1">
      <c r="A79" s="370"/>
    </row>
    <row r="80" spans="1:1" ht="12.75" customHeight="1">
      <c r="A80" s="370"/>
    </row>
    <row r="81" spans="1:1" ht="12.75" customHeight="1">
      <c r="A81" s="370"/>
    </row>
    <row r="82" spans="1:1" ht="12.75" customHeight="1">
      <c r="A82" s="370"/>
    </row>
    <row r="83" spans="1:1" ht="12.75" customHeight="1">
      <c r="A83" s="370"/>
    </row>
    <row r="84" spans="1:1" ht="12.75" customHeight="1">
      <c r="A84" s="370"/>
    </row>
    <row r="85" spans="1:1" ht="12.75" customHeight="1">
      <c r="A85" s="370"/>
    </row>
    <row r="86" spans="1:1" ht="12.75" customHeight="1">
      <c r="A86" s="370"/>
    </row>
    <row r="87" spans="1:1" ht="12.75" customHeight="1">
      <c r="A87" s="370"/>
    </row>
    <row r="88" spans="1:1" ht="12.75" customHeight="1">
      <c r="A88" s="370"/>
    </row>
    <row r="89" spans="1:1" ht="12.75" customHeight="1">
      <c r="A89" s="370"/>
    </row>
    <row r="90" spans="1:1" ht="12.75" customHeight="1">
      <c r="A90" s="370"/>
    </row>
    <row r="91" spans="1:1" ht="12.75" customHeight="1">
      <c r="A91" s="370"/>
    </row>
    <row r="92" spans="1:1" ht="12.75" customHeight="1">
      <c r="A92" s="370"/>
    </row>
    <row r="93" spans="1:1" ht="12.75" customHeight="1">
      <c r="A93" s="370"/>
    </row>
    <row r="94" spans="1:1" ht="12.75" customHeight="1">
      <c r="A94" s="370"/>
    </row>
    <row r="95" spans="1:1" ht="12.75" customHeight="1">
      <c r="A95" s="370"/>
    </row>
    <row r="96" spans="1:1" ht="12.75" customHeight="1">
      <c r="A96" s="370"/>
    </row>
    <row r="97" spans="1:1" ht="12.75" customHeight="1">
      <c r="A97" s="370"/>
    </row>
    <row r="98" spans="1:1" ht="12.75" customHeight="1">
      <c r="A98" s="370"/>
    </row>
    <row r="99" spans="1:1" ht="12.75" customHeight="1">
      <c r="A99" s="370"/>
    </row>
    <row r="100" spans="1:1" ht="12.75" customHeight="1">
      <c r="A100" s="370"/>
    </row>
    <row r="101" spans="1:1" ht="12.75" customHeight="1">
      <c r="A101" s="370"/>
    </row>
    <row r="102" spans="1:1" ht="12.75" customHeight="1">
      <c r="A102" s="370"/>
    </row>
    <row r="103" spans="1:1" ht="12.75" customHeight="1">
      <c r="A103" s="370"/>
    </row>
    <row r="104" spans="1:1" ht="12.75" customHeight="1">
      <c r="A104" s="370"/>
    </row>
    <row r="105" spans="1:1" ht="12.75" customHeight="1">
      <c r="A105" s="370"/>
    </row>
    <row r="106" spans="1:1" ht="12.75" customHeight="1">
      <c r="A106" s="370"/>
    </row>
    <row r="107" spans="1:1" ht="12.75" customHeight="1">
      <c r="A107" s="370"/>
    </row>
    <row r="108" spans="1:1" ht="12.75" customHeight="1">
      <c r="A108" s="370"/>
    </row>
    <row r="109" spans="1:1" ht="12.75" customHeight="1">
      <c r="A109" s="370"/>
    </row>
    <row r="110" spans="1:1" ht="12.75" customHeight="1">
      <c r="A110" s="370"/>
    </row>
    <row r="111" spans="1:1" ht="12.75" customHeight="1">
      <c r="A111" s="370"/>
    </row>
    <row r="112" spans="1:1" ht="12.75" customHeight="1">
      <c r="A112" s="370"/>
    </row>
    <row r="113" spans="1:1" ht="12.75" customHeight="1">
      <c r="A113" s="370"/>
    </row>
    <row r="114" spans="1:1" ht="12.75" customHeight="1">
      <c r="A114" s="370"/>
    </row>
    <row r="115" spans="1:1" ht="12.75" customHeight="1">
      <c r="A115" s="370"/>
    </row>
    <row r="116" spans="1:1" ht="12.75" customHeight="1">
      <c r="A116" s="370"/>
    </row>
    <row r="117" spans="1:1" ht="12.75" customHeight="1">
      <c r="A117" s="370"/>
    </row>
    <row r="118" spans="1:1" ht="12.75" customHeight="1">
      <c r="A118" s="370"/>
    </row>
    <row r="119" spans="1:1" ht="12.75" customHeight="1">
      <c r="A119" s="370"/>
    </row>
    <row r="120" spans="1:1" ht="12.75" customHeight="1">
      <c r="A120" s="370"/>
    </row>
    <row r="121" spans="1:1" ht="12.75" customHeight="1">
      <c r="A121" s="370"/>
    </row>
    <row r="122" spans="1:1" ht="12.75" customHeight="1">
      <c r="A122" s="370"/>
    </row>
    <row r="123" spans="1:1" ht="12.75" customHeight="1">
      <c r="A123" s="370"/>
    </row>
    <row r="124" spans="1:1" ht="12.75" customHeight="1">
      <c r="A124" s="370"/>
    </row>
    <row r="125" spans="1:1" ht="12.75" customHeight="1">
      <c r="A125" s="370"/>
    </row>
    <row r="126" spans="1:1" ht="12.75" customHeight="1">
      <c r="A126" s="370"/>
    </row>
    <row r="127" spans="1:1" ht="12.75" customHeight="1">
      <c r="A127" s="370"/>
    </row>
    <row r="128" spans="1:1" ht="12.75" customHeight="1">
      <c r="A128" s="370"/>
    </row>
    <row r="129" spans="1:1" ht="12.75" customHeight="1">
      <c r="A129" s="370"/>
    </row>
    <row r="130" spans="1:1" ht="12.75" customHeight="1">
      <c r="A130" s="370"/>
    </row>
    <row r="131" spans="1:1" ht="12.75" customHeight="1">
      <c r="A131" s="370"/>
    </row>
    <row r="132" spans="1:1" ht="12.75" customHeight="1">
      <c r="A132" s="370"/>
    </row>
    <row r="133" spans="1:1" ht="12.75" customHeight="1">
      <c r="A133" s="370"/>
    </row>
    <row r="134" spans="1:1" ht="12.75" customHeight="1">
      <c r="A134" s="370"/>
    </row>
    <row r="135" spans="1:1" ht="12.75" customHeight="1">
      <c r="A135" s="370"/>
    </row>
    <row r="136" spans="1:1" ht="12.75" customHeight="1">
      <c r="A136" s="370"/>
    </row>
    <row r="137" spans="1:1" ht="12.75" customHeight="1">
      <c r="A137" s="370"/>
    </row>
    <row r="138" spans="1:1" ht="12.75" customHeight="1">
      <c r="A138" s="370"/>
    </row>
    <row r="139" spans="1:1" ht="12.75" customHeight="1">
      <c r="A139" s="370"/>
    </row>
    <row r="140" spans="1:1" ht="12.75" customHeight="1">
      <c r="A140" s="370"/>
    </row>
    <row r="141" spans="1:1" ht="12.75" customHeight="1">
      <c r="A141" s="370"/>
    </row>
    <row r="142" spans="1:1" ht="12.75" customHeight="1">
      <c r="A142" s="370"/>
    </row>
    <row r="143" spans="1:1" ht="12.75" customHeight="1">
      <c r="A143" s="370"/>
    </row>
    <row r="144" spans="1:1" ht="12.75" customHeight="1">
      <c r="A144" s="370"/>
    </row>
    <row r="145" spans="1:1" ht="12.75" customHeight="1">
      <c r="A145" s="370"/>
    </row>
    <row r="146" spans="1:1" ht="12.75" customHeight="1">
      <c r="A146" s="370"/>
    </row>
    <row r="147" spans="1:1" ht="12.75" customHeight="1">
      <c r="A147" s="370"/>
    </row>
    <row r="148" spans="1:1" ht="12.75" customHeight="1">
      <c r="A148" s="370"/>
    </row>
    <row r="149" spans="1:1" ht="12.75" customHeight="1">
      <c r="A149" s="370"/>
    </row>
    <row r="150" spans="1:1" ht="12.75" customHeight="1">
      <c r="A150" s="370"/>
    </row>
    <row r="151" spans="1:1" ht="12.75" customHeight="1">
      <c r="A151" s="370"/>
    </row>
    <row r="152" spans="1:1" ht="12.75" customHeight="1">
      <c r="A152" s="370"/>
    </row>
    <row r="153" spans="1:1" ht="12.75" customHeight="1">
      <c r="A153" s="370"/>
    </row>
    <row r="154" spans="1:1">
      <c r="A154" s="370"/>
    </row>
    <row r="155" spans="1:1">
      <c r="A155" s="370"/>
    </row>
    <row r="156" spans="1:1">
      <c r="A156" s="370"/>
    </row>
    <row r="157" spans="1:1">
      <c r="A157" s="370"/>
    </row>
    <row r="158" spans="1:1">
      <c r="A158" s="370"/>
    </row>
    <row r="159" spans="1:1">
      <c r="A159" s="370"/>
    </row>
    <row r="160" spans="1:1">
      <c r="A160" s="370"/>
    </row>
    <row r="161" spans="1:1">
      <c r="A161" s="370"/>
    </row>
    <row r="162" spans="1:1">
      <c r="A162" s="370"/>
    </row>
    <row r="163" spans="1:1">
      <c r="A163" s="370"/>
    </row>
    <row r="164" spans="1:1">
      <c r="A164" s="370"/>
    </row>
    <row r="165" spans="1:1">
      <c r="A165" s="370"/>
    </row>
    <row r="166" spans="1:1">
      <c r="A166" s="370"/>
    </row>
    <row r="167" spans="1:1">
      <c r="A167" s="370"/>
    </row>
    <row r="168" spans="1:1">
      <c r="A168" s="370"/>
    </row>
    <row r="169" spans="1:1">
      <c r="A169" s="370"/>
    </row>
    <row r="170" spans="1:1">
      <c r="A170" s="370"/>
    </row>
    <row r="171" spans="1:1">
      <c r="A171" s="370"/>
    </row>
    <row r="172" spans="1:1">
      <c r="A172" s="370"/>
    </row>
    <row r="173" spans="1:1">
      <c r="A173" s="370"/>
    </row>
    <row r="174" spans="1:1">
      <c r="A174" s="370"/>
    </row>
    <row r="175" spans="1:1">
      <c r="A175" s="370"/>
    </row>
    <row r="176" spans="1:1">
      <c r="A176" s="370"/>
    </row>
    <row r="177" spans="1:1">
      <c r="A177" s="370"/>
    </row>
    <row r="178" spans="1:1">
      <c r="A178" s="370"/>
    </row>
    <row r="179" spans="1:1">
      <c r="A179" s="370"/>
    </row>
    <row r="180" spans="1:1">
      <c r="A180" s="370"/>
    </row>
    <row r="181" spans="1:1">
      <c r="A181" s="370"/>
    </row>
    <row r="182" spans="1:1">
      <c r="A182" s="370"/>
    </row>
    <row r="183" spans="1:1">
      <c r="A183" s="370"/>
    </row>
    <row r="184" spans="1:1">
      <c r="A184" s="370"/>
    </row>
    <row r="185" spans="1:1">
      <c r="A185" s="370"/>
    </row>
    <row r="186" spans="1:1">
      <c r="A186" s="370"/>
    </row>
    <row r="187" spans="1:1">
      <c r="A187" s="370"/>
    </row>
    <row r="188" spans="1:1">
      <c r="A188" s="370"/>
    </row>
    <row r="189" spans="1:1">
      <c r="A189" s="370"/>
    </row>
    <row r="190" spans="1:1">
      <c r="A190" s="370"/>
    </row>
    <row r="191" spans="1:1">
      <c r="A191" s="370"/>
    </row>
    <row r="192" spans="1:1">
      <c r="A192" s="370"/>
    </row>
    <row r="193" spans="1:1">
      <c r="A193" s="370"/>
    </row>
    <row r="194" spans="1:1">
      <c r="A194" s="370"/>
    </row>
    <row r="195" spans="1:1">
      <c r="A195" s="370"/>
    </row>
    <row r="196" spans="1:1">
      <c r="A196" s="370"/>
    </row>
    <row r="197" spans="1:1">
      <c r="A197" s="370"/>
    </row>
    <row r="198" spans="1:1">
      <c r="A198" s="370"/>
    </row>
    <row r="199" spans="1:1">
      <c r="A199" s="370"/>
    </row>
    <row r="200" spans="1:1">
      <c r="A200" s="370"/>
    </row>
    <row r="201" spans="1:1">
      <c r="A201" s="370"/>
    </row>
    <row r="202" spans="1:1">
      <c r="A202" s="370"/>
    </row>
    <row r="203" spans="1:1">
      <c r="A203" s="370"/>
    </row>
    <row r="204" spans="1:1">
      <c r="A204" s="370"/>
    </row>
    <row r="205" spans="1:1">
      <c r="A205" s="370"/>
    </row>
    <row r="206" spans="1:1">
      <c r="A206" s="370"/>
    </row>
    <row r="207" spans="1:1">
      <c r="A207" s="370"/>
    </row>
    <row r="208" spans="1:1">
      <c r="A208" s="370"/>
    </row>
    <row r="209" spans="1:1">
      <c r="A209" s="370"/>
    </row>
    <row r="210" spans="1:1">
      <c r="A210" s="370"/>
    </row>
    <row r="211" spans="1:1">
      <c r="A211" s="370"/>
    </row>
    <row r="212" spans="1:1">
      <c r="A212" s="370"/>
    </row>
    <row r="213" spans="1:1">
      <c r="A213" s="370"/>
    </row>
    <row r="214" spans="1:1">
      <c r="A214" s="370"/>
    </row>
    <row r="215" spans="1:1">
      <c r="A215" s="370"/>
    </row>
    <row r="216" spans="1:1">
      <c r="A216" s="370"/>
    </row>
    <row r="217" spans="1:1">
      <c r="A217" s="370"/>
    </row>
    <row r="218" spans="1:1">
      <c r="A218" s="370"/>
    </row>
    <row r="219" spans="1:1">
      <c r="A219" s="370"/>
    </row>
    <row r="220" spans="1:1">
      <c r="A220" s="370"/>
    </row>
    <row r="221" spans="1:1">
      <c r="A221" s="370"/>
    </row>
    <row r="222" spans="1:1">
      <c r="A222" s="370"/>
    </row>
    <row r="223" spans="1:1">
      <c r="A223" s="370"/>
    </row>
    <row r="224" spans="1:1">
      <c r="A224" s="370"/>
    </row>
    <row r="225" spans="1:1">
      <c r="A225" s="370"/>
    </row>
    <row r="226" spans="1:1">
      <c r="A226" s="370"/>
    </row>
    <row r="227" spans="1:1">
      <c r="A227" s="370"/>
    </row>
    <row r="228" spans="1:1">
      <c r="A228" s="370"/>
    </row>
    <row r="229" spans="1:1">
      <c r="A229" s="370"/>
    </row>
    <row r="230" spans="1:1">
      <c r="A230" s="370"/>
    </row>
    <row r="231" spans="1:1">
      <c r="A231" s="370"/>
    </row>
    <row r="232" spans="1:1">
      <c r="A232" s="370"/>
    </row>
    <row r="233" spans="1:1">
      <c r="A233" s="370"/>
    </row>
    <row r="234" spans="1:1">
      <c r="A234" s="370"/>
    </row>
    <row r="235" spans="1:1">
      <c r="A235" s="370"/>
    </row>
    <row r="236" spans="1:1">
      <c r="A236" s="370"/>
    </row>
    <row r="237" spans="1:1">
      <c r="A237" s="370"/>
    </row>
    <row r="238" spans="1:1">
      <c r="A238" s="370"/>
    </row>
    <row r="239" spans="1:1">
      <c r="A239" s="370"/>
    </row>
    <row r="240" spans="1:1">
      <c r="A240" s="370"/>
    </row>
    <row r="241" spans="1:1">
      <c r="A241" s="370"/>
    </row>
    <row r="242" spans="1:1">
      <c r="A242" s="370"/>
    </row>
    <row r="243" spans="1:1">
      <c r="A243" s="370"/>
    </row>
    <row r="244" spans="1:1">
      <c r="A244" s="370"/>
    </row>
    <row r="245" spans="1:1">
      <c r="A245" s="370"/>
    </row>
    <row r="246" spans="1:1">
      <c r="A246" s="370"/>
    </row>
    <row r="247" spans="1:1">
      <c r="A247" s="370"/>
    </row>
    <row r="248" spans="1:1">
      <c r="A248" s="370"/>
    </row>
    <row r="249" spans="1:1">
      <c r="A249" s="370"/>
    </row>
    <row r="250" spans="1:1">
      <c r="A250" s="370"/>
    </row>
    <row r="251" spans="1:1">
      <c r="A251" s="370"/>
    </row>
    <row r="252" spans="1:1">
      <c r="A252" s="370"/>
    </row>
    <row r="253" spans="1:1">
      <c r="A253" s="370"/>
    </row>
    <row r="254" spans="1:1">
      <c r="A254" s="370"/>
    </row>
    <row r="255" spans="1:1">
      <c r="A255" s="370"/>
    </row>
    <row r="256" spans="1:1">
      <c r="A256" s="370"/>
    </row>
    <row r="257" spans="1:1">
      <c r="A257" s="370"/>
    </row>
    <row r="258" spans="1:1">
      <c r="A258" s="370"/>
    </row>
    <row r="259" spans="1:1">
      <c r="A259" s="370"/>
    </row>
    <row r="260" spans="1:1">
      <c r="A260" s="370"/>
    </row>
    <row r="261" spans="1:1">
      <c r="A261" s="370"/>
    </row>
    <row r="262" spans="1:1">
      <c r="A262" s="370"/>
    </row>
    <row r="263" spans="1:1">
      <c r="A263" s="370"/>
    </row>
    <row r="264" spans="1:1">
      <c r="A264" s="370"/>
    </row>
    <row r="265" spans="1:1">
      <c r="A265" s="370"/>
    </row>
    <row r="266" spans="1:1">
      <c r="A266" s="370"/>
    </row>
    <row r="267" spans="1:1">
      <c r="A267" s="370"/>
    </row>
    <row r="268" spans="1:1">
      <c r="A268" s="370"/>
    </row>
    <row r="269" spans="1:1">
      <c r="A269" s="370"/>
    </row>
    <row r="270" spans="1:1">
      <c r="A270" s="370"/>
    </row>
    <row r="271" spans="1:1">
      <c r="A271" s="370"/>
    </row>
    <row r="272" spans="1:1">
      <c r="A272" s="370"/>
    </row>
    <row r="273" spans="1:1">
      <c r="A273" s="370"/>
    </row>
    <row r="274" spans="1:1">
      <c r="A274" s="370"/>
    </row>
    <row r="275" spans="1:1">
      <c r="A275" s="370"/>
    </row>
    <row r="276" spans="1:1">
      <c r="A276" s="370"/>
    </row>
    <row r="277" spans="1:1">
      <c r="A277" s="370"/>
    </row>
    <row r="278" spans="1:1">
      <c r="A278" s="370"/>
    </row>
    <row r="279" spans="1:1">
      <c r="A279" s="370"/>
    </row>
    <row r="280" spans="1:1">
      <c r="A280" s="370"/>
    </row>
    <row r="281" spans="1:1">
      <c r="A281" s="370"/>
    </row>
    <row r="282" spans="1:1">
      <c r="A282" s="370"/>
    </row>
    <row r="283" spans="1:1">
      <c r="A283" s="370"/>
    </row>
    <row r="284" spans="1:1">
      <c r="A284" s="370"/>
    </row>
    <row r="285" spans="1:1">
      <c r="A285" s="370"/>
    </row>
    <row r="286" spans="1:1">
      <c r="A286" s="370"/>
    </row>
    <row r="287" spans="1:1">
      <c r="A287" s="370"/>
    </row>
    <row r="288" spans="1:1">
      <c r="A288" s="370"/>
    </row>
    <row r="289" spans="1:1">
      <c r="A289" s="370"/>
    </row>
    <row r="290" spans="1:1">
      <c r="A290" s="370"/>
    </row>
    <row r="291" spans="1:1">
      <c r="A291" s="370"/>
    </row>
    <row r="292" spans="1:1">
      <c r="A292" s="370"/>
    </row>
    <row r="293" spans="1:1">
      <c r="A293" s="370"/>
    </row>
    <row r="294" spans="1:1">
      <c r="A294" s="370"/>
    </row>
    <row r="295" spans="1:1">
      <c r="A295" s="370"/>
    </row>
    <row r="296" spans="1:1">
      <c r="A296" s="370"/>
    </row>
    <row r="297" spans="1:1">
      <c r="A297" s="370"/>
    </row>
    <row r="298" spans="1:1">
      <c r="A298" s="370"/>
    </row>
    <row r="299" spans="1:1">
      <c r="A299" s="370"/>
    </row>
    <row r="300" spans="1:1">
      <c r="A300" s="370"/>
    </row>
    <row r="301" spans="1:1">
      <c r="A301" s="370"/>
    </row>
    <row r="302" spans="1:1">
      <c r="A302" s="370"/>
    </row>
    <row r="303" spans="1:1">
      <c r="A303" s="370"/>
    </row>
    <row r="304" spans="1:1">
      <c r="A304" s="370"/>
    </row>
    <row r="305" spans="1:1">
      <c r="A305" s="370"/>
    </row>
    <row r="306" spans="1:1">
      <c r="A306" s="370"/>
    </row>
    <row r="307" spans="1:1">
      <c r="A307" s="370"/>
    </row>
    <row r="308" spans="1:1">
      <c r="A308" s="370"/>
    </row>
    <row r="309" spans="1:1">
      <c r="A309" s="370"/>
    </row>
    <row r="310" spans="1:1">
      <c r="A310" s="370"/>
    </row>
    <row r="311" spans="1:1">
      <c r="A311" s="370"/>
    </row>
    <row r="312" spans="1:1">
      <c r="A312" s="370"/>
    </row>
    <row r="313" spans="1:1">
      <c r="A313" s="370"/>
    </row>
    <row r="314" spans="1:1">
      <c r="A314" s="370"/>
    </row>
    <row r="315" spans="1:1">
      <c r="A315" s="370"/>
    </row>
    <row r="316" spans="1:1">
      <c r="A316" s="370"/>
    </row>
    <row r="317" spans="1:1">
      <c r="A317" s="370"/>
    </row>
    <row r="318" spans="1:1">
      <c r="A318" s="370"/>
    </row>
    <row r="319" spans="1:1">
      <c r="A319" s="370"/>
    </row>
    <row r="320" spans="1:1">
      <c r="A320" s="370"/>
    </row>
    <row r="321" spans="1:1">
      <c r="A321" s="370"/>
    </row>
    <row r="322" spans="1:1">
      <c r="A322" s="370"/>
    </row>
    <row r="323" spans="1:1">
      <c r="A323" s="370"/>
    </row>
    <row r="324" spans="1:1">
      <c r="A324" s="370"/>
    </row>
    <row r="325" spans="1:1">
      <c r="A325" s="370"/>
    </row>
    <row r="326" spans="1:1">
      <c r="A326" s="370"/>
    </row>
    <row r="327" spans="1:1">
      <c r="A327" s="370"/>
    </row>
    <row r="328" spans="1:1">
      <c r="A328" s="370"/>
    </row>
    <row r="329" spans="1:1">
      <c r="A329" s="370"/>
    </row>
    <row r="330" spans="1:1">
      <c r="A330" s="370"/>
    </row>
    <row r="331" spans="1:1">
      <c r="A331" s="370"/>
    </row>
    <row r="332" spans="1:1">
      <c r="A332" s="370"/>
    </row>
    <row r="333" spans="1:1">
      <c r="A333" s="370"/>
    </row>
    <row r="334" spans="1:1">
      <c r="A334" s="370"/>
    </row>
    <row r="335" spans="1:1">
      <c r="A335" s="370"/>
    </row>
    <row r="336" spans="1:1">
      <c r="A336" s="370"/>
    </row>
    <row r="337" spans="1:1">
      <c r="A337" s="370"/>
    </row>
    <row r="338" spans="1:1">
      <c r="A338" s="370"/>
    </row>
    <row r="339" spans="1:1">
      <c r="A339" s="370"/>
    </row>
    <row r="340" spans="1:1">
      <c r="A340" s="370"/>
    </row>
    <row r="341" spans="1:1">
      <c r="A341" s="370"/>
    </row>
    <row r="342" spans="1:1">
      <c r="A342" s="370"/>
    </row>
    <row r="343" spans="1:1">
      <c r="A343" s="370"/>
    </row>
    <row r="344" spans="1:1">
      <c r="A344" s="370"/>
    </row>
    <row r="345" spans="1:1">
      <c r="A345" s="370"/>
    </row>
    <row r="346" spans="1:1">
      <c r="A346" s="370"/>
    </row>
    <row r="347" spans="1:1">
      <c r="A347" s="370"/>
    </row>
    <row r="348" spans="1:1">
      <c r="A348" s="370"/>
    </row>
    <row r="349" spans="1:1">
      <c r="A349" s="370"/>
    </row>
    <row r="350" spans="1:1">
      <c r="A350" s="370"/>
    </row>
    <row r="351" spans="1:1">
      <c r="A351" s="370"/>
    </row>
    <row r="352" spans="1:1">
      <c r="A352" s="370"/>
    </row>
    <row r="353" spans="1:1">
      <c r="A353" s="370"/>
    </row>
    <row r="354" spans="1:1">
      <c r="A354" s="370"/>
    </row>
    <row r="355" spans="1:1">
      <c r="A355" s="370"/>
    </row>
    <row r="356" spans="1:1">
      <c r="A356" s="370"/>
    </row>
    <row r="357" spans="1:1">
      <c r="A357" s="370"/>
    </row>
    <row r="358" spans="1:1">
      <c r="A358" s="370"/>
    </row>
    <row r="359" spans="1:1">
      <c r="A359" s="370"/>
    </row>
    <row r="360" spans="1:1">
      <c r="A360" s="370"/>
    </row>
    <row r="361" spans="1:1">
      <c r="A361" s="370"/>
    </row>
    <row r="362" spans="1:1">
      <c r="A362" s="370"/>
    </row>
    <row r="363" spans="1:1">
      <c r="A363" s="370"/>
    </row>
    <row r="364" spans="1:1">
      <c r="A364" s="370"/>
    </row>
    <row r="365" spans="1:1">
      <c r="A365" s="370"/>
    </row>
    <row r="366" spans="1:1">
      <c r="A366" s="370"/>
    </row>
    <row r="367" spans="1:1">
      <c r="A367" s="370"/>
    </row>
    <row r="368" spans="1:1">
      <c r="A368" s="370"/>
    </row>
    <row r="369" spans="1:1">
      <c r="A369" s="370"/>
    </row>
    <row r="370" spans="1:1">
      <c r="A370" s="370"/>
    </row>
    <row r="371" spans="1:1">
      <c r="A371" s="370"/>
    </row>
    <row r="372" spans="1:1">
      <c r="A372" s="370"/>
    </row>
    <row r="373" spans="1:1">
      <c r="A373" s="370"/>
    </row>
    <row r="374" spans="1:1">
      <c r="A374" s="370"/>
    </row>
    <row r="375" spans="1:1">
      <c r="A375" s="370"/>
    </row>
    <row r="376" spans="1:1">
      <c r="A376" s="370"/>
    </row>
    <row r="377" spans="1:1">
      <c r="A377" s="370"/>
    </row>
    <row r="378" spans="1:1">
      <c r="A378" s="370"/>
    </row>
    <row r="379" spans="1:1">
      <c r="A379" s="370"/>
    </row>
    <row r="380" spans="1:1">
      <c r="A380" s="370"/>
    </row>
    <row r="381" spans="1:1">
      <c r="A381" s="370"/>
    </row>
    <row r="382" spans="1:1">
      <c r="A382" s="370"/>
    </row>
    <row r="383" spans="1:1">
      <c r="A383" s="370"/>
    </row>
    <row r="384" spans="1:1">
      <c r="A384" s="370"/>
    </row>
    <row r="385" spans="1:1">
      <c r="A385" s="370"/>
    </row>
    <row r="386" spans="1:1">
      <c r="A386" s="370"/>
    </row>
    <row r="387" spans="1:1">
      <c r="A387" s="370"/>
    </row>
    <row r="388" spans="1:1">
      <c r="A388" s="370"/>
    </row>
    <row r="389" spans="1:1">
      <c r="A389" s="370"/>
    </row>
    <row r="390" spans="1:1">
      <c r="A390" s="370"/>
    </row>
    <row r="391" spans="1:1">
      <c r="A391" s="370"/>
    </row>
    <row r="392" spans="1:1">
      <c r="A392" s="370"/>
    </row>
    <row r="393" spans="1:1">
      <c r="A393" s="370"/>
    </row>
    <row r="394" spans="1:1">
      <c r="A394" s="370"/>
    </row>
    <row r="395" spans="1:1">
      <c r="A395" s="370"/>
    </row>
    <row r="396" spans="1:1">
      <c r="A396" s="370"/>
    </row>
    <row r="397" spans="1:1">
      <c r="A397" s="370"/>
    </row>
    <row r="398" spans="1:1">
      <c r="A398" s="370"/>
    </row>
    <row r="399" spans="1:1">
      <c r="A399" s="370"/>
    </row>
    <row r="400" spans="1:1">
      <c r="A400" s="370"/>
    </row>
    <row r="401" spans="1:1">
      <c r="A401" s="370"/>
    </row>
    <row r="402" spans="1:1">
      <c r="A402" s="370"/>
    </row>
    <row r="403" spans="1:1">
      <c r="A403" s="370"/>
    </row>
    <row r="404" spans="1:1">
      <c r="A404" s="370"/>
    </row>
    <row r="405" spans="1:1">
      <c r="A405" s="370"/>
    </row>
    <row r="406" spans="1:1">
      <c r="A406" s="370"/>
    </row>
    <row r="407" spans="1:1">
      <c r="A407" s="370"/>
    </row>
    <row r="408" spans="1:1">
      <c r="A408" s="370"/>
    </row>
    <row r="409" spans="1:1">
      <c r="A409" s="370"/>
    </row>
    <row r="410" spans="1:1">
      <c r="A410" s="370"/>
    </row>
    <row r="411" spans="1:1">
      <c r="A411" s="370"/>
    </row>
    <row r="412" spans="1:1">
      <c r="A412" s="370"/>
    </row>
    <row r="413" spans="1:1">
      <c r="A413" s="370"/>
    </row>
    <row r="414" spans="1:1">
      <c r="A414" s="370"/>
    </row>
    <row r="415" spans="1:1">
      <c r="A415" s="370"/>
    </row>
    <row r="416" spans="1:1">
      <c r="A416" s="370"/>
    </row>
    <row r="417" spans="1:1">
      <c r="A417" s="370"/>
    </row>
    <row r="418" spans="1:1">
      <c r="A418" s="370"/>
    </row>
    <row r="419" spans="1:1">
      <c r="A419" s="370"/>
    </row>
    <row r="420" spans="1:1">
      <c r="A420" s="370"/>
    </row>
    <row r="421" spans="1:1">
      <c r="A421" s="370"/>
    </row>
    <row r="422" spans="1:1">
      <c r="A422" s="370"/>
    </row>
    <row r="423" spans="1:1">
      <c r="A423" s="370"/>
    </row>
    <row r="424" spans="1:1">
      <c r="A424" s="370"/>
    </row>
    <row r="425" spans="1:1">
      <c r="A425" s="370"/>
    </row>
    <row r="426" spans="1:1">
      <c r="A426" s="370"/>
    </row>
    <row r="427" spans="1:1">
      <c r="A427" s="370"/>
    </row>
    <row r="428" spans="1:1">
      <c r="A428" s="370"/>
    </row>
    <row r="429" spans="1:1">
      <c r="A429" s="370"/>
    </row>
    <row r="430" spans="1:1">
      <c r="A430" s="370"/>
    </row>
    <row r="431" spans="1:1">
      <c r="A431" s="370"/>
    </row>
    <row r="432" spans="1:1">
      <c r="A432" s="370"/>
    </row>
    <row r="433" spans="1:1">
      <c r="A433" s="370"/>
    </row>
    <row r="434" spans="1:1">
      <c r="A434" s="370"/>
    </row>
    <row r="435" spans="1:1">
      <c r="A435" s="370"/>
    </row>
    <row r="436" spans="1:1">
      <c r="A436" s="370"/>
    </row>
    <row r="437" spans="1:1">
      <c r="A437" s="370"/>
    </row>
    <row r="438" spans="1:1">
      <c r="A438" s="370"/>
    </row>
    <row r="439" spans="1:1">
      <c r="A439" s="370"/>
    </row>
    <row r="440" spans="1:1">
      <c r="A440" s="370"/>
    </row>
    <row r="441" spans="1:1">
      <c r="A441" s="370"/>
    </row>
    <row r="442" spans="1:1">
      <c r="A442" s="370"/>
    </row>
    <row r="443" spans="1:1">
      <c r="A443" s="370"/>
    </row>
    <row r="444" spans="1:1">
      <c r="A444" s="370"/>
    </row>
    <row r="445" spans="1:1">
      <c r="A445" s="370"/>
    </row>
    <row r="446" spans="1:1">
      <c r="A446" s="370"/>
    </row>
    <row r="447" spans="1:1">
      <c r="A447" s="370"/>
    </row>
    <row r="448" spans="1:1">
      <c r="A448" s="370"/>
    </row>
    <row r="449" spans="1:1">
      <c r="A449" s="370"/>
    </row>
    <row r="450" spans="1:1">
      <c r="A450" s="370"/>
    </row>
    <row r="451" spans="1:1">
      <c r="A451" s="370"/>
    </row>
    <row r="452" spans="1:1">
      <c r="A452" s="370"/>
    </row>
    <row r="453" spans="1:1">
      <c r="A453" s="370"/>
    </row>
    <row r="454" spans="1:1">
      <c r="A454" s="370"/>
    </row>
    <row r="455" spans="1:1">
      <c r="A455" s="370"/>
    </row>
    <row r="456" spans="1:1">
      <c r="A456" s="370"/>
    </row>
    <row r="457" spans="1:1">
      <c r="A457" s="370"/>
    </row>
    <row r="458" spans="1:1">
      <c r="A458" s="370"/>
    </row>
    <row r="459" spans="1:1">
      <c r="A459" s="370"/>
    </row>
    <row r="460" spans="1:1">
      <c r="A460" s="370"/>
    </row>
    <row r="461" spans="1:1">
      <c r="A461" s="370"/>
    </row>
    <row r="462" spans="1:1">
      <c r="A462" s="370"/>
    </row>
    <row r="463" spans="1:1">
      <c r="A463" s="370"/>
    </row>
    <row r="464" spans="1:1">
      <c r="A464" s="370"/>
    </row>
    <row r="465" spans="1:1">
      <c r="A465" s="370"/>
    </row>
    <row r="466" spans="1:1">
      <c r="A466" s="370"/>
    </row>
    <row r="467" spans="1:1">
      <c r="A467" s="370"/>
    </row>
    <row r="468" spans="1:1">
      <c r="A468" s="370"/>
    </row>
    <row r="469" spans="1:1">
      <c r="A469" s="370"/>
    </row>
    <row r="470" spans="1:1">
      <c r="A470" s="370"/>
    </row>
    <row r="471" spans="1:1">
      <c r="A471" s="370"/>
    </row>
    <row r="472" spans="1:1">
      <c r="A472" s="370"/>
    </row>
    <row r="473" spans="1:1">
      <c r="A473" s="370"/>
    </row>
    <row r="474" spans="1:1">
      <c r="A474" s="370"/>
    </row>
    <row r="475" spans="1:1">
      <c r="A475" s="370"/>
    </row>
    <row r="476" spans="1:1">
      <c r="A476" s="370"/>
    </row>
    <row r="477" spans="1:1">
      <c r="A477" s="370"/>
    </row>
    <row r="478" spans="1:1">
      <c r="A478" s="370"/>
    </row>
    <row r="479" spans="1:1">
      <c r="A479" s="370"/>
    </row>
    <row r="480" spans="1:1">
      <c r="A480" s="370"/>
    </row>
    <row r="481" spans="1:1">
      <c r="A481" s="370"/>
    </row>
    <row r="482" spans="1:1">
      <c r="A482" s="370"/>
    </row>
    <row r="483" spans="1:1">
      <c r="A483" s="370"/>
    </row>
    <row r="484" spans="1:1">
      <c r="A484" s="370"/>
    </row>
    <row r="485" spans="1:1">
      <c r="A485" s="370"/>
    </row>
    <row r="486" spans="1:1">
      <c r="A486" s="370"/>
    </row>
    <row r="487" spans="1:1">
      <c r="A487" s="370"/>
    </row>
    <row r="488" spans="1:1">
      <c r="A488" s="370"/>
    </row>
    <row r="489" spans="1:1">
      <c r="A489" s="370"/>
    </row>
    <row r="490" spans="1:1">
      <c r="A490" s="370"/>
    </row>
    <row r="491" spans="1:1">
      <c r="A491" s="370"/>
    </row>
    <row r="492" spans="1:1">
      <c r="A492" s="370"/>
    </row>
    <row r="493" spans="1:1">
      <c r="A493" s="370"/>
    </row>
    <row r="494" spans="1:1">
      <c r="A494" s="370"/>
    </row>
    <row r="495" spans="1:1">
      <c r="A495" s="370"/>
    </row>
    <row r="496" spans="1:1">
      <c r="A496" s="370"/>
    </row>
    <row r="497" spans="1:1">
      <c r="A497" s="370"/>
    </row>
    <row r="498" spans="1:1">
      <c r="A498" s="370"/>
    </row>
    <row r="499" spans="1:1">
      <c r="A499" s="370"/>
    </row>
    <row r="500" spans="1:1">
      <c r="A500" s="370"/>
    </row>
    <row r="501" spans="1:1">
      <c r="A501" s="370"/>
    </row>
    <row r="502" spans="1:1">
      <c r="A502" s="370"/>
    </row>
    <row r="503" spans="1:1">
      <c r="A503" s="370"/>
    </row>
    <row r="504" spans="1:1">
      <c r="A504" s="370"/>
    </row>
    <row r="505" spans="1:1">
      <c r="A505" s="370"/>
    </row>
    <row r="506" spans="1:1">
      <c r="A506" s="370"/>
    </row>
    <row r="507" spans="1:1">
      <c r="A507" s="370"/>
    </row>
    <row r="508" spans="1:1">
      <c r="A508" s="370"/>
    </row>
    <row r="509" spans="1:1">
      <c r="A509" s="370"/>
    </row>
    <row r="510" spans="1:1">
      <c r="A510" s="370"/>
    </row>
    <row r="511" spans="1:1">
      <c r="A511" s="370"/>
    </row>
    <row r="512" spans="1:1">
      <c r="A512" s="370"/>
    </row>
    <row r="513" spans="1:1">
      <c r="A513" s="370"/>
    </row>
    <row r="514" spans="1:1">
      <c r="A514" s="370"/>
    </row>
    <row r="515" spans="1:1">
      <c r="A515" s="370"/>
    </row>
    <row r="516" spans="1:1">
      <c r="A516" s="370"/>
    </row>
    <row r="517" spans="1:1">
      <c r="A517" s="370"/>
    </row>
    <row r="518" spans="1:1">
      <c r="A518" s="370"/>
    </row>
    <row r="519" spans="1:1">
      <c r="A519" s="370"/>
    </row>
    <row r="520" spans="1:1">
      <c r="A520" s="370"/>
    </row>
    <row r="521" spans="1:1">
      <c r="A521" s="370"/>
    </row>
    <row r="522" spans="1:1">
      <c r="A522" s="370"/>
    </row>
    <row r="523" spans="1:1">
      <c r="A523" s="370"/>
    </row>
    <row r="524" spans="1:1">
      <c r="A524" s="370"/>
    </row>
    <row r="525" spans="1:1">
      <c r="A525" s="370"/>
    </row>
    <row r="526" spans="1:1">
      <c r="A526" s="370"/>
    </row>
    <row r="527" spans="1:1">
      <c r="A527" s="370"/>
    </row>
    <row r="528" spans="1:1">
      <c r="A528" s="370"/>
    </row>
    <row r="529" spans="1:1">
      <c r="A529" s="370"/>
    </row>
    <row r="530" spans="1:1">
      <c r="A530" s="370"/>
    </row>
    <row r="531" spans="1:1">
      <c r="A531" s="370"/>
    </row>
    <row r="532" spans="1:1">
      <c r="A532" s="370"/>
    </row>
    <row r="533" spans="1:1">
      <c r="A533" s="370"/>
    </row>
    <row r="534" spans="1:1">
      <c r="A534" s="370"/>
    </row>
    <row r="535" spans="1:1">
      <c r="A535" s="370"/>
    </row>
    <row r="536" spans="1:1">
      <c r="A536" s="370"/>
    </row>
    <row r="537" spans="1:1">
      <c r="A537" s="370"/>
    </row>
    <row r="538" spans="1:1">
      <c r="A538" s="370"/>
    </row>
    <row r="539" spans="1:1">
      <c r="A539" s="370"/>
    </row>
    <row r="540" spans="1:1">
      <c r="A540" s="370"/>
    </row>
    <row r="541" spans="1:1">
      <c r="A541" s="370"/>
    </row>
    <row r="542" spans="1:1">
      <c r="A542" s="370"/>
    </row>
    <row r="543" spans="1:1">
      <c r="A543" s="370"/>
    </row>
    <row r="544" spans="1:1">
      <c r="A544" s="370"/>
    </row>
    <row r="545" spans="1:1">
      <c r="A545" s="370"/>
    </row>
    <row r="546" spans="1:1">
      <c r="A546" s="370"/>
    </row>
    <row r="547" spans="1:1">
      <c r="A547" s="370"/>
    </row>
    <row r="548" spans="1:1">
      <c r="A548" s="370"/>
    </row>
    <row r="549" spans="1:1">
      <c r="A549" s="370"/>
    </row>
    <row r="550" spans="1:1">
      <c r="A550" s="370"/>
    </row>
    <row r="551" spans="1:1">
      <c r="A551" s="370"/>
    </row>
    <row r="552" spans="1:1">
      <c r="A552" s="370"/>
    </row>
    <row r="553" spans="1:1">
      <c r="A553" s="370"/>
    </row>
    <row r="554" spans="1:1">
      <c r="A554" s="370"/>
    </row>
    <row r="555" spans="1:1">
      <c r="A555" s="370"/>
    </row>
    <row r="556" spans="1:1">
      <c r="A556" s="370"/>
    </row>
    <row r="557" spans="1:1">
      <c r="A557" s="370"/>
    </row>
    <row r="558" spans="1:1">
      <c r="A558" s="370"/>
    </row>
    <row r="559" spans="1:1">
      <c r="A559" s="370"/>
    </row>
    <row r="560" spans="1:1">
      <c r="A560" s="370"/>
    </row>
    <row r="561" spans="1:1">
      <c r="A561" s="370"/>
    </row>
    <row r="562" spans="1:1">
      <c r="A562" s="370"/>
    </row>
    <row r="563" spans="1:1">
      <c r="A563" s="370"/>
    </row>
    <row r="564" spans="1:1">
      <c r="A564" s="370"/>
    </row>
    <row r="565" spans="1:1">
      <c r="A565" s="370"/>
    </row>
    <row r="566" spans="1:1">
      <c r="A566" s="370"/>
    </row>
  </sheetData>
  <mergeCells count="16">
    <mergeCell ref="F1:H3"/>
    <mergeCell ref="A4:H4"/>
    <mergeCell ref="A5:H5"/>
    <mergeCell ref="A6:H6"/>
    <mergeCell ref="A7:H7"/>
    <mergeCell ref="A3:B3"/>
    <mergeCell ref="A2:B2"/>
    <mergeCell ref="C13:D13"/>
    <mergeCell ref="C11:D11"/>
    <mergeCell ref="A11:A12"/>
    <mergeCell ref="B11:B12"/>
    <mergeCell ref="A8:H8"/>
    <mergeCell ref="E11:E12"/>
    <mergeCell ref="F11:F12"/>
    <mergeCell ref="G11:G12"/>
    <mergeCell ref="H11:H12"/>
  </mergeCells>
  <phoneticPr fontId="44" type="noConversion"/>
  <printOptions horizontalCentered="1"/>
  <pageMargins left="0.59055118110236227" right="0.59055118110236227" top="0.59055118110236227" bottom="0.19685039370078741" header="0.51181102362204722" footer="0.51181102362204722"/>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
  <sheetViews>
    <sheetView view="pageBreakPreview" zoomScaleNormal="100" workbookViewId="0">
      <selection activeCell="D30" sqref="D30"/>
    </sheetView>
  </sheetViews>
  <sheetFormatPr defaultColWidth="11.5703125" defaultRowHeight="15.75"/>
  <cols>
    <col min="1" max="1" width="10" style="402" customWidth="1"/>
    <col min="2" max="2" width="49.85546875" style="402" customWidth="1"/>
    <col min="3" max="3" width="19.42578125" style="402" customWidth="1"/>
    <col min="4" max="4" width="19" style="402" customWidth="1"/>
    <col min="5" max="5" width="19" style="403" customWidth="1"/>
    <col min="6" max="6" width="11.140625" style="404" customWidth="1"/>
    <col min="7" max="255" width="11.5703125" style="402"/>
    <col min="256" max="256" width="10" style="402" customWidth="1"/>
    <col min="257" max="257" width="42.85546875" style="402" customWidth="1"/>
    <col min="258" max="258" width="19" style="402" customWidth="1"/>
    <col min="259" max="259" width="19.42578125" style="402" customWidth="1"/>
    <col min="260" max="261" width="19" style="402" customWidth="1"/>
    <col min="262" max="262" width="11.140625" style="402" customWidth="1"/>
    <col min="263" max="511" width="11.5703125" style="402"/>
    <col min="512" max="512" width="10" style="402" customWidth="1"/>
    <col min="513" max="513" width="42.85546875" style="402" customWidth="1"/>
    <col min="514" max="514" width="19" style="402" customWidth="1"/>
    <col min="515" max="515" width="19.42578125" style="402" customWidth="1"/>
    <col min="516" max="517" width="19" style="402" customWidth="1"/>
    <col min="518" max="518" width="11.140625" style="402" customWidth="1"/>
    <col min="519" max="767" width="11.5703125" style="402"/>
    <col min="768" max="768" width="10" style="402" customWidth="1"/>
    <col min="769" max="769" width="42.85546875" style="402" customWidth="1"/>
    <col min="770" max="770" width="19" style="402" customWidth="1"/>
    <col min="771" max="771" width="19.42578125" style="402" customWidth="1"/>
    <col min="772" max="773" width="19" style="402" customWidth="1"/>
    <col min="774" max="774" width="11.140625" style="402" customWidth="1"/>
    <col min="775" max="1023" width="11.5703125" style="402"/>
    <col min="1024" max="1024" width="10" style="402" customWidth="1"/>
    <col min="1025" max="1025" width="42.85546875" style="402" customWidth="1"/>
    <col min="1026" max="1026" width="19" style="402" customWidth="1"/>
    <col min="1027" max="1027" width="19.42578125" style="402" customWidth="1"/>
    <col min="1028" max="1029" width="19" style="402" customWidth="1"/>
    <col min="1030" max="1030" width="11.140625" style="402" customWidth="1"/>
    <col min="1031" max="1279" width="11.5703125" style="402"/>
    <col min="1280" max="1280" width="10" style="402" customWidth="1"/>
    <col min="1281" max="1281" width="42.85546875" style="402" customWidth="1"/>
    <col min="1282" max="1282" width="19" style="402" customWidth="1"/>
    <col min="1283" max="1283" width="19.42578125" style="402" customWidth="1"/>
    <col min="1284" max="1285" width="19" style="402" customWidth="1"/>
    <col min="1286" max="1286" width="11.140625" style="402" customWidth="1"/>
    <col min="1287" max="1535" width="11.5703125" style="402"/>
    <col min="1536" max="1536" width="10" style="402" customWidth="1"/>
    <col min="1537" max="1537" width="42.85546875" style="402" customWidth="1"/>
    <col min="1538" max="1538" width="19" style="402" customWidth="1"/>
    <col min="1539" max="1539" width="19.42578125" style="402" customWidth="1"/>
    <col min="1540" max="1541" width="19" style="402" customWidth="1"/>
    <col min="1542" max="1542" width="11.140625" style="402" customWidth="1"/>
    <col min="1543" max="1791" width="11.5703125" style="402"/>
    <col min="1792" max="1792" width="10" style="402" customWidth="1"/>
    <col min="1793" max="1793" width="42.85546875" style="402" customWidth="1"/>
    <col min="1794" max="1794" width="19" style="402" customWidth="1"/>
    <col min="1795" max="1795" width="19.42578125" style="402" customWidth="1"/>
    <col min="1796" max="1797" width="19" style="402" customWidth="1"/>
    <col min="1798" max="1798" width="11.140625" style="402" customWidth="1"/>
    <col min="1799" max="2047" width="11.5703125" style="402"/>
    <col min="2048" max="2048" width="10" style="402" customWidth="1"/>
    <col min="2049" max="2049" width="42.85546875" style="402" customWidth="1"/>
    <col min="2050" max="2050" width="19" style="402" customWidth="1"/>
    <col min="2051" max="2051" width="19.42578125" style="402" customWidth="1"/>
    <col min="2052" max="2053" width="19" style="402" customWidth="1"/>
    <col min="2054" max="2054" width="11.140625" style="402" customWidth="1"/>
    <col min="2055" max="2303" width="11.5703125" style="402"/>
    <col min="2304" max="2304" width="10" style="402" customWidth="1"/>
    <col min="2305" max="2305" width="42.85546875" style="402" customWidth="1"/>
    <col min="2306" max="2306" width="19" style="402" customWidth="1"/>
    <col min="2307" max="2307" width="19.42578125" style="402" customWidth="1"/>
    <col min="2308" max="2309" width="19" style="402" customWidth="1"/>
    <col min="2310" max="2310" width="11.140625" style="402" customWidth="1"/>
    <col min="2311" max="2559" width="11.5703125" style="402"/>
    <col min="2560" max="2560" width="10" style="402" customWidth="1"/>
    <col min="2561" max="2561" width="42.85546875" style="402" customWidth="1"/>
    <col min="2562" max="2562" width="19" style="402" customWidth="1"/>
    <col min="2563" max="2563" width="19.42578125" style="402" customWidth="1"/>
    <col min="2564" max="2565" width="19" style="402" customWidth="1"/>
    <col min="2566" max="2566" width="11.140625" style="402" customWidth="1"/>
    <col min="2567" max="2815" width="11.5703125" style="402"/>
    <col min="2816" max="2816" width="10" style="402" customWidth="1"/>
    <col min="2817" max="2817" width="42.85546875" style="402" customWidth="1"/>
    <col min="2818" max="2818" width="19" style="402" customWidth="1"/>
    <col min="2819" max="2819" width="19.42578125" style="402" customWidth="1"/>
    <col min="2820" max="2821" width="19" style="402" customWidth="1"/>
    <col min="2822" max="2822" width="11.140625" style="402" customWidth="1"/>
    <col min="2823" max="3071" width="11.5703125" style="402"/>
    <col min="3072" max="3072" width="10" style="402" customWidth="1"/>
    <col min="3073" max="3073" width="42.85546875" style="402" customWidth="1"/>
    <col min="3074" max="3074" width="19" style="402" customWidth="1"/>
    <col min="3075" max="3075" width="19.42578125" style="402" customWidth="1"/>
    <col min="3076" max="3077" width="19" style="402" customWidth="1"/>
    <col min="3078" max="3078" width="11.140625" style="402" customWidth="1"/>
    <col min="3079" max="3327" width="11.5703125" style="402"/>
    <col min="3328" max="3328" width="10" style="402" customWidth="1"/>
    <col min="3329" max="3329" width="42.85546875" style="402" customWidth="1"/>
    <col min="3330" max="3330" width="19" style="402" customWidth="1"/>
    <col min="3331" max="3331" width="19.42578125" style="402" customWidth="1"/>
    <col min="3332" max="3333" width="19" style="402" customWidth="1"/>
    <col min="3334" max="3334" width="11.140625" style="402" customWidth="1"/>
    <col min="3335" max="3583" width="11.5703125" style="402"/>
    <col min="3584" max="3584" width="10" style="402" customWidth="1"/>
    <col min="3585" max="3585" width="42.85546875" style="402" customWidth="1"/>
    <col min="3586" max="3586" width="19" style="402" customWidth="1"/>
    <col min="3587" max="3587" width="19.42578125" style="402" customWidth="1"/>
    <col min="3588" max="3589" width="19" style="402" customWidth="1"/>
    <col min="3590" max="3590" width="11.140625" style="402" customWidth="1"/>
    <col min="3591" max="3839" width="11.5703125" style="402"/>
    <col min="3840" max="3840" width="10" style="402" customWidth="1"/>
    <col min="3841" max="3841" width="42.85546875" style="402" customWidth="1"/>
    <col min="3842" max="3842" width="19" style="402" customWidth="1"/>
    <col min="3843" max="3843" width="19.42578125" style="402" customWidth="1"/>
    <col min="3844" max="3845" width="19" style="402" customWidth="1"/>
    <col min="3846" max="3846" width="11.140625" style="402" customWidth="1"/>
    <col min="3847" max="4095" width="11.5703125" style="402"/>
    <col min="4096" max="4096" width="10" style="402" customWidth="1"/>
    <col min="4097" max="4097" width="42.85546875" style="402" customWidth="1"/>
    <col min="4098" max="4098" width="19" style="402" customWidth="1"/>
    <col min="4099" max="4099" width="19.42578125" style="402" customWidth="1"/>
    <col min="4100" max="4101" width="19" style="402" customWidth="1"/>
    <col min="4102" max="4102" width="11.140625" style="402" customWidth="1"/>
    <col min="4103" max="4351" width="11.5703125" style="402"/>
    <col min="4352" max="4352" width="10" style="402" customWidth="1"/>
    <col min="4353" max="4353" width="42.85546875" style="402" customWidth="1"/>
    <col min="4354" max="4354" width="19" style="402" customWidth="1"/>
    <col min="4355" max="4355" width="19.42578125" style="402" customWidth="1"/>
    <col min="4356" max="4357" width="19" style="402" customWidth="1"/>
    <col min="4358" max="4358" width="11.140625" style="402" customWidth="1"/>
    <col min="4359" max="4607" width="11.5703125" style="402"/>
    <col min="4608" max="4608" width="10" style="402" customWidth="1"/>
    <col min="4609" max="4609" width="42.85546875" style="402" customWidth="1"/>
    <col min="4610" max="4610" width="19" style="402" customWidth="1"/>
    <col min="4611" max="4611" width="19.42578125" style="402" customWidth="1"/>
    <col min="4612" max="4613" width="19" style="402" customWidth="1"/>
    <col min="4614" max="4614" width="11.140625" style="402" customWidth="1"/>
    <col min="4615" max="4863" width="11.5703125" style="402"/>
    <col min="4864" max="4864" width="10" style="402" customWidth="1"/>
    <col min="4865" max="4865" width="42.85546875" style="402" customWidth="1"/>
    <col min="4866" max="4866" width="19" style="402" customWidth="1"/>
    <col min="4867" max="4867" width="19.42578125" style="402" customWidth="1"/>
    <col min="4868" max="4869" width="19" style="402" customWidth="1"/>
    <col min="4870" max="4870" width="11.140625" style="402" customWidth="1"/>
    <col min="4871" max="5119" width="11.5703125" style="402"/>
    <col min="5120" max="5120" width="10" style="402" customWidth="1"/>
    <col min="5121" max="5121" width="42.85546875" style="402" customWidth="1"/>
    <col min="5122" max="5122" width="19" style="402" customWidth="1"/>
    <col min="5123" max="5123" width="19.42578125" style="402" customWidth="1"/>
    <col min="5124" max="5125" width="19" style="402" customWidth="1"/>
    <col min="5126" max="5126" width="11.140625" style="402" customWidth="1"/>
    <col min="5127" max="5375" width="11.5703125" style="402"/>
    <col min="5376" max="5376" width="10" style="402" customWidth="1"/>
    <col min="5377" max="5377" width="42.85546875" style="402" customWidth="1"/>
    <col min="5378" max="5378" width="19" style="402" customWidth="1"/>
    <col min="5379" max="5379" width="19.42578125" style="402" customWidth="1"/>
    <col min="5380" max="5381" width="19" style="402" customWidth="1"/>
    <col min="5382" max="5382" width="11.140625" style="402" customWidth="1"/>
    <col min="5383" max="5631" width="11.5703125" style="402"/>
    <col min="5632" max="5632" width="10" style="402" customWidth="1"/>
    <col min="5633" max="5633" width="42.85546875" style="402" customWidth="1"/>
    <col min="5634" max="5634" width="19" style="402" customWidth="1"/>
    <col min="5635" max="5635" width="19.42578125" style="402" customWidth="1"/>
    <col min="5636" max="5637" width="19" style="402" customWidth="1"/>
    <col min="5638" max="5638" width="11.140625" style="402" customWidth="1"/>
    <col min="5639" max="5887" width="11.5703125" style="402"/>
    <col min="5888" max="5888" width="10" style="402" customWidth="1"/>
    <col min="5889" max="5889" width="42.85546875" style="402" customWidth="1"/>
    <col min="5890" max="5890" width="19" style="402" customWidth="1"/>
    <col min="5891" max="5891" width="19.42578125" style="402" customWidth="1"/>
    <col min="5892" max="5893" width="19" style="402" customWidth="1"/>
    <col min="5894" max="5894" width="11.140625" style="402" customWidth="1"/>
    <col min="5895" max="6143" width="11.5703125" style="402"/>
    <col min="6144" max="6144" width="10" style="402" customWidth="1"/>
    <col min="6145" max="6145" width="42.85546875" style="402" customWidth="1"/>
    <col min="6146" max="6146" width="19" style="402" customWidth="1"/>
    <col min="6147" max="6147" width="19.42578125" style="402" customWidth="1"/>
    <col min="6148" max="6149" width="19" style="402" customWidth="1"/>
    <col min="6150" max="6150" width="11.140625" style="402" customWidth="1"/>
    <col min="6151" max="6399" width="11.5703125" style="402"/>
    <col min="6400" max="6400" width="10" style="402" customWidth="1"/>
    <col min="6401" max="6401" width="42.85546875" style="402" customWidth="1"/>
    <col min="6402" max="6402" width="19" style="402" customWidth="1"/>
    <col min="6403" max="6403" width="19.42578125" style="402" customWidth="1"/>
    <col min="6404" max="6405" width="19" style="402" customWidth="1"/>
    <col min="6406" max="6406" width="11.140625" style="402" customWidth="1"/>
    <col min="6407" max="6655" width="11.5703125" style="402"/>
    <col min="6656" max="6656" width="10" style="402" customWidth="1"/>
    <col min="6657" max="6657" width="42.85546875" style="402" customWidth="1"/>
    <col min="6658" max="6658" width="19" style="402" customWidth="1"/>
    <col min="6659" max="6659" width="19.42578125" style="402" customWidth="1"/>
    <col min="6660" max="6661" width="19" style="402" customWidth="1"/>
    <col min="6662" max="6662" width="11.140625" style="402" customWidth="1"/>
    <col min="6663" max="6911" width="11.5703125" style="402"/>
    <col min="6912" max="6912" width="10" style="402" customWidth="1"/>
    <col min="6913" max="6913" width="42.85546875" style="402" customWidth="1"/>
    <col min="6914" max="6914" width="19" style="402" customWidth="1"/>
    <col min="6915" max="6915" width="19.42578125" style="402" customWidth="1"/>
    <col min="6916" max="6917" width="19" style="402" customWidth="1"/>
    <col min="6918" max="6918" width="11.140625" style="402" customWidth="1"/>
    <col min="6919" max="7167" width="11.5703125" style="402"/>
    <col min="7168" max="7168" width="10" style="402" customWidth="1"/>
    <col min="7169" max="7169" width="42.85546875" style="402" customWidth="1"/>
    <col min="7170" max="7170" width="19" style="402" customWidth="1"/>
    <col min="7171" max="7171" width="19.42578125" style="402" customWidth="1"/>
    <col min="7172" max="7173" width="19" style="402" customWidth="1"/>
    <col min="7174" max="7174" width="11.140625" style="402" customWidth="1"/>
    <col min="7175" max="7423" width="11.5703125" style="402"/>
    <col min="7424" max="7424" width="10" style="402" customWidth="1"/>
    <col min="7425" max="7425" width="42.85546875" style="402" customWidth="1"/>
    <col min="7426" max="7426" width="19" style="402" customWidth="1"/>
    <col min="7427" max="7427" width="19.42578125" style="402" customWidth="1"/>
    <col min="7428" max="7429" width="19" style="402" customWidth="1"/>
    <col min="7430" max="7430" width="11.140625" style="402" customWidth="1"/>
    <col min="7431" max="7679" width="11.5703125" style="402"/>
    <col min="7680" max="7680" width="10" style="402" customWidth="1"/>
    <col min="7681" max="7681" width="42.85546875" style="402" customWidth="1"/>
    <col min="7682" max="7682" width="19" style="402" customWidth="1"/>
    <col min="7683" max="7683" width="19.42578125" style="402" customWidth="1"/>
    <col min="7684" max="7685" width="19" style="402" customWidth="1"/>
    <col min="7686" max="7686" width="11.140625" style="402" customWidth="1"/>
    <col min="7687" max="7935" width="11.5703125" style="402"/>
    <col min="7936" max="7936" width="10" style="402" customWidth="1"/>
    <col min="7937" max="7937" width="42.85546875" style="402" customWidth="1"/>
    <col min="7938" max="7938" width="19" style="402" customWidth="1"/>
    <col min="7939" max="7939" width="19.42578125" style="402" customWidth="1"/>
    <col min="7940" max="7941" width="19" style="402" customWidth="1"/>
    <col min="7942" max="7942" width="11.140625" style="402" customWidth="1"/>
    <col min="7943" max="8191" width="11.5703125" style="402"/>
    <col min="8192" max="8192" width="10" style="402" customWidth="1"/>
    <col min="8193" max="8193" width="42.85546875" style="402" customWidth="1"/>
    <col min="8194" max="8194" width="19" style="402" customWidth="1"/>
    <col min="8195" max="8195" width="19.42578125" style="402" customWidth="1"/>
    <col min="8196" max="8197" width="19" style="402" customWidth="1"/>
    <col min="8198" max="8198" width="11.140625" style="402" customWidth="1"/>
    <col min="8199" max="8447" width="11.5703125" style="402"/>
    <col min="8448" max="8448" width="10" style="402" customWidth="1"/>
    <col min="8449" max="8449" width="42.85546875" style="402" customWidth="1"/>
    <col min="8450" max="8450" width="19" style="402" customWidth="1"/>
    <col min="8451" max="8451" width="19.42578125" style="402" customWidth="1"/>
    <col min="8452" max="8453" width="19" style="402" customWidth="1"/>
    <col min="8454" max="8454" width="11.140625" style="402" customWidth="1"/>
    <col min="8455" max="8703" width="11.5703125" style="402"/>
    <col min="8704" max="8704" width="10" style="402" customWidth="1"/>
    <col min="8705" max="8705" width="42.85546875" style="402" customWidth="1"/>
    <col min="8706" max="8706" width="19" style="402" customWidth="1"/>
    <col min="8707" max="8707" width="19.42578125" style="402" customWidth="1"/>
    <col min="8708" max="8709" width="19" style="402" customWidth="1"/>
    <col min="8710" max="8710" width="11.140625" style="402" customWidth="1"/>
    <col min="8711" max="8959" width="11.5703125" style="402"/>
    <col min="8960" max="8960" width="10" style="402" customWidth="1"/>
    <col min="8961" max="8961" width="42.85546875" style="402" customWidth="1"/>
    <col min="8962" max="8962" width="19" style="402" customWidth="1"/>
    <col min="8963" max="8963" width="19.42578125" style="402" customWidth="1"/>
    <col min="8964" max="8965" width="19" style="402" customWidth="1"/>
    <col min="8966" max="8966" width="11.140625" style="402" customWidth="1"/>
    <col min="8967" max="9215" width="11.5703125" style="402"/>
    <col min="9216" max="9216" width="10" style="402" customWidth="1"/>
    <col min="9217" max="9217" width="42.85546875" style="402" customWidth="1"/>
    <col min="9218" max="9218" width="19" style="402" customWidth="1"/>
    <col min="9219" max="9219" width="19.42578125" style="402" customWidth="1"/>
    <col min="9220" max="9221" width="19" style="402" customWidth="1"/>
    <col min="9222" max="9222" width="11.140625" style="402" customWidth="1"/>
    <col min="9223" max="9471" width="11.5703125" style="402"/>
    <col min="9472" max="9472" width="10" style="402" customWidth="1"/>
    <col min="9473" max="9473" width="42.85546875" style="402" customWidth="1"/>
    <col min="9474" max="9474" width="19" style="402" customWidth="1"/>
    <col min="9475" max="9475" width="19.42578125" style="402" customWidth="1"/>
    <col min="9476" max="9477" width="19" style="402" customWidth="1"/>
    <col min="9478" max="9478" width="11.140625" style="402" customWidth="1"/>
    <col min="9479" max="9727" width="11.5703125" style="402"/>
    <col min="9728" max="9728" width="10" style="402" customWidth="1"/>
    <col min="9729" max="9729" width="42.85546875" style="402" customWidth="1"/>
    <col min="9730" max="9730" width="19" style="402" customWidth="1"/>
    <col min="9731" max="9731" width="19.42578125" style="402" customWidth="1"/>
    <col min="9732" max="9733" width="19" style="402" customWidth="1"/>
    <col min="9734" max="9734" width="11.140625" style="402" customWidth="1"/>
    <col min="9735" max="9983" width="11.5703125" style="402"/>
    <col min="9984" max="9984" width="10" style="402" customWidth="1"/>
    <col min="9985" max="9985" width="42.85546875" style="402" customWidth="1"/>
    <col min="9986" max="9986" width="19" style="402" customWidth="1"/>
    <col min="9987" max="9987" width="19.42578125" style="402" customWidth="1"/>
    <col min="9988" max="9989" width="19" style="402" customWidth="1"/>
    <col min="9990" max="9990" width="11.140625" style="402" customWidth="1"/>
    <col min="9991" max="10239" width="11.5703125" style="402"/>
    <col min="10240" max="10240" width="10" style="402" customWidth="1"/>
    <col min="10241" max="10241" width="42.85546875" style="402" customWidth="1"/>
    <col min="10242" max="10242" width="19" style="402" customWidth="1"/>
    <col min="10243" max="10243" width="19.42578125" style="402" customWidth="1"/>
    <col min="10244" max="10245" width="19" style="402" customWidth="1"/>
    <col min="10246" max="10246" width="11.140625" style="402" customWidth="1"/>
    <col min="10247" max="10495" width="11.5703125" style="402"/>
    <col min="10496" max="10496" width="10" style="402" customWidth="1"/>
    <col min="10497" max="10497" width="42.85546875" style="402" customWidth="1"/>
    <col min="10498" max="10498" width="19" style="402" customWidth="1"/>
    <col min="10499" max="10499" width="19.42578125" style="402" customWidth="1"/>
    <col min="10500" max="10501" width="19" style="402" customWidth="1"/>
    <col min="10502" max="10502" width="11.140625" style="402" customWidth="1"/>
    <col min="10503" max="10751" width="11.5703125" style="402"/>
    <col min="10752" max="10752" width="10" style="402" customWidth="1"/>
    <col min="10753" max="10753" width="42.85546875" style="402" customWidth="1"/>
    <col min="10754" max="10754" width="19" style="402" customWidth="1"/>
    <col min="10755" max="10755" width="19.42578125" style="402" customWidth="1"/>
    <col min="10756" max="10757" width="19" style="402" customWidth="1"/>
    <col min="10758" max="10758" width="11.140625" style="402" customWidth="1"/>
    <col min="10759" max="11007" width="11.5703125" style="402"/>
    <col min="11008" max="11008" width="10" style="402" customWidth="1"/>
    <col min="11009" max="11009" width="42.85546875" style="402" customWidth="1"/>
    <col min="11010" max="11010" width="19" style="402" customWidth="1"/>
    <col min="11011" max="11011" width="19.42578125" style="402" customWidth="1"/>
    <col min="11012" max="11013" width="19" style="402" customWidth="1"/>
    <col min="11014" max="11014" width="11.140625" style="402" customWidth="1"/>
    <col min="11015" max="11263" width="11.5703125" style="402"/>
    <col min="11264" max="11264" width="10" style="402" customWidth="1"/>
    <col min="11265" max="11265" width="42.85546875" style="402" customWidth="1"/>
    <col min="11266" max="11266" width="19" style="402" customWidth="1"/>
    <col min="11267" max="11267" width="19.42578125" style="402" customWidth="1"/>
    <col min="11268" max="11269" width="19" style="402" customWidth="1"/>
    <col min="11270" max="11270" width="11.140625" style="402" customWidth="1"/>
    <col min="11271" max="11519" width="11.5703125" style="402"/>
    <col min="11520" max="11520" width="10" style="402" customWidth="1"/>
    <col min="11521" max="11521" width="42.85546875" style="402" customWidth="1"/>
    <col min="11522" max="11522" width="19" style="402" customWidth="1"/>
    <col min="11523" max="11523" width="19.42578125" style="402" customWidth="1"/>
    <col min="11524" max="11525" width="19" style="402" customWidth="1"/>
    <col min="11526" max="11526" width="11.140625" style="402" customWidth="1"/>
    <col min="11527" max="11775" width="11.5703125" style="402"/>
    <col min="11776" max="11776" width="10" style="402" customWidth="1"/>
    <col min="11777" max="11777" width="42.85546875" style="402" customWidth="1"/>
    <col min="11778" max="11778" width="19" style="402" customWidth="1"/>
    <col min="11779" max="11779" width="19.42578125" style="402" customWidth="1"/>
    <col min="11780" max="11781" width="19" style="402" customWidth="1"/>
    <col min="11782" max="11782" width="11.140625" style="402" customWidth="1"/>
    <col min="11783" max="12031" width="11.5703125" style="402"/>
    <col min="12032" max="12032" width="10" style="402" customWidth="1"/>
    <col min="12033" max="12033" width="42.85546875" style="402" customWidth="1"/>
    <col min="12034" max="12034" width="19" style="402" customWidth="1"/>
    <col min="12035" max="12035" width="19.42578125" style="402" customWidth="1"/>
    <col min="12036" max="12037" width="19" style="402" customWidth="1"/>
    <col min="12038" max="12038" width="11.140625" style="402" customWidth="1"/>
    <col min="12039" max="12287" width="11.5703125" style="402"/>
    <col min="12288" max="12288" width="10" style="402" customWidth="1"/>
    <col min="12289" max="12289" width="42.85546875" style="402" customWidth="1"/>
    <col min="12290" max="12290" width="19" style="402" customWidth="1"/>
    <col min="12291" max="12291" width="19.42578125" style="402" customWidth="1"/>
    <col min="12292" max="12293" width="19" style="402" customWidth="1"/>
    <col min="12294" max="12294" width="11.140625" style="402" customWidth="1"/>
    <col min="12295" max="12543" width="11.5703125" style="402"/>
    <col min="12544" max="12544" width="10" style="402" customWidth="1"/>
    <col min="12545" max="12545" width="42.85546875" style="402" customWidth="1"/>
    <col min="12546" max="12546" width="19" style="402" customWidth="1"/>
    <col min="12547" max="12547" width="19.42578125" style="402" customWidth="1"/>
    <col min="12548" max="12549" width="19" style="402" customWidth="1"/>
    <col min="12550" max="12550" width="11.140625" style="402" customWidth="1"/>
    <col min="12551" max="12799" width="11.5703125" style="402"/>
    <col min="12800" max="12800" width="10" style="402" customWidth="1"/>
    <col min="12801" max="12801" width="42.85546875" style="402" customWidth="1"/>
    <col min="12802" max="12802" width="19" style="402" customWidth="1"/>
    <col min="12803" max="12803" width="19.42578125" style="402" customWidth="1"/>
    <col min="12804" max="12805" width="19" style="402" customWidth="1"/>
    <col min="12806" max="12806" width="11.140625" style="402" customWidth="1"/>
    <col min="12807" max="13055" width="11.5703125" style="402"/>
    <col min="13056" max="13056" width="10" style="402" customWidth="1"/>
    <col min="13057" max="13057" width="42.85546875" style="402" customWidth="1"/>
    <col min="13058" max="13058" width="19" style="402" customWidth="1"/>
    <col min="13059" max="13059" width="19.42578125" style="402" customWidth="1"/>
    <col min="13060" max="13061" width="19" style="402" customWidth="1"/>
    <col min="13062" max="13062" width="11.140625" style="402" customWidth="1"/>
    <col min="13063" max="13311" width="11.5703125" style="402"/>
    <col min="13312" max="13312" width="10" style="402" customWidth="1"/>
    <col min="13313" max="13313" width="42.85546875" style="402" customWidth="1"/>
    <col min="13314" max="13314" width="19" style="402" customWidth="1"/>
    <col min="13315" max="13315" width="19.42578125" style="402" customWidth="1"/>
    <col min="13316" max="13317" width="19" style="402" customWidth="1"/>
    <col min="13318" max="13318" width="11.140625" style="402" customWidth="1"/>
    <col min="13319" max="13567" width="11.5703125" style="402"/>
    <col min="13568" max="13568" width="10" style="402" customWidth="1"/>
    <col min="13569" max="13569" width="42.85546875" style="402" customWidth="1"/>
    <col min="13570" max="13570" width="19" style="402" customWidth="1"/>
    <col min="13571" max="13571" width="19.42578125" style="402" customWidth="1"/>
    <col min="13572" max="13573" width="19" style="402" customWidth="1"/>
    <col min="13574" max="13574" width="11.140625" style="402" customWidth="1"/>
    <col min="13575" max="13823" width="11.5703125" style="402"/>
    <col min="13824" max="13824" width="10" style="402" customWidth="1"/>
    <col min="13825" max="13825" width="42.85546875" style="402" customWidth="1"/>
    <col min="13826" max="13826" width="19" style="402" customWidth="1"/>
    <col min="13827" max="13827" width="19.42578125" style="402" customWidth="1"/>
    <col min="13828" max="13829" width="19" style="402" customWidth="1"/>
    <col min="13830" max="13830" width="11.140625" style="402" customWidth="1"/>
    <col min="13831" max="14079" width="11.5703125" style="402"/>
    <col min="14080" max="14080" width="10" style="402" customWidth="1"/>
    <col min="14081" max="14081" width="42.85546875" style="402" customWidth="1"/>
    <col min="14082" max="14082" width="19" style="402" customWidth="1"/>
    <col min="14083" max="14083" width="19.42578125" style="402" customWidth="1"/>
    <col min="14084" max="14085" width="19" style="402" customWidth="1"/>
    <col min="14086" max="14086" width="11.140625" style="402" customWidth="1"/>
    <col min="14087" max="14335" width="11.5703125" style="402"/>
    <col min="14336" max="14336" width="10" style="402" customWidth="1"/>
    <col min="14337" max="14337" width="42.85546875" style="402" customWidth="1"/>
    <col min="14338" max="14338" width="19" style="402" customWidth="1"/>
    <col min="14339" max="14339" width="19.42578125" style="402" customWidth="1"/>
    <col min="14340" max="14341" width="19" style="402" customWidth="1"/>
    <col min="14342" max="14342" width="11.140625" style="402" customWidth="1"/>
    <col min="14343" max="14591" width="11.5703125" style="402"/>
    <col min="14592" max="14592" width="10" style="402" customWidth="1"/>
    <col min="14593" max="14593" width="42.85546875" style="402" customWidth="1"/>
    <col min="14594" max="14594" width="19" style="402" customWidth="1"/>
    <col min="14595" max="14595" width="19.42578125" style="402" customWidth="1"/>
    <col min="14596" max="14597" width="19" style="402" customWidth="1"/>
    <col min="14598" max="14598" width="11.140625" style="402" customWidth="1"/>
    <col min="14599" max="14847" width="11.5703125" style="402"/>
    <col min="14848" max="14848" width="10" style="402" customWidth="1"/>
    <col min="14849" max="14849" width="42.85546875" style="402" customWidth="1"/>
    <col min="14850" max="14850" width="19" style="402" customWidth="1"/>
    <col min="14851" max="14851" width="19.42578125" style="402" customWidth="1"/>
    <col min="14852" max="14853" width="19" style="402" customWidth="1"/>
    <col min="14854" max="14854" width="11.140625" style="402" customWidth="1"/>
    <col min="14855" max="15103" width="11.5703125" style="402"/>
    <col min="15104" max="15104" width="10" style="402" customWidth="1"/>
    <col min="15105" max="15105" width="42.85546875" style="402" customWidth="1"/>
    <col min="15106" max="15106" width="19" style="402" customWidth="1"/>
    <col min="15107" max="15107" width="19.42578125" style="402" customWidth="1"/>
    <col min="15108" max="15109" width="19" style="402" customWidth="1"/>
    <col min="15110" max="15110" width="11.140625" style="402" customWidth="1"/>
    <col min="15111" max="15359" width="11.5703125" style="402"/>
    <col min="15360" max="15360" width="10" style="402" customWidth="1"/>
    <col min="15361" max="15361" width="42.85546875" style="402" customWidth="1"/>
    <col min="15362" max="15362" width="19" style="402" customWidth="1"/>
    <col min="15363" max="15363" width="19.42578125" style="402" customWidth="1"/>
    <col min="15364" max="15365" width="19" style="402" customWidth="1"/>
    <col min="15366" max="15366" width="11.140625" style="402" customWidth="1"/>
    <col min="15367" max="15615" width="11.5703125" style="402"/>
    <col min="15616" max="15616" width="10" style="402" customWidth="1"/>
    <col min="15617" max="15617" width="42.85546875" style="402" customWidth="1"/>
    <col min="15618" max="15618" width="19" style="402" customWidth="1"/>
    <col min="15619" max="15619" width="19.42578125" style="402" customWidth="1"/>
    <col min="15620" max="15621" width="19" style="402" customWidth="1"/>
    <col min="15622" max="15622" width="11.140625" style="402" customWidth="1"/>
    <col min="15623" max="15871" width="11.5703125" style="402"/>
    <col min="15872" max="15872" width="10" style="402" customWidth="1"/>
    <col min="15873" max="15873" width="42.85546875" style="402" customWidth="1"/>
    <col min="15874" max="15874" width="19" style="402" customWidth="1"/>
    <col min="15875" max="15875" width="19.42578125" style="402" customWidth="1"/>
    <col min="15876" max="15877" width="19" style="402" customWidth="1"/>
    <col min="15878" max="15878" width="11.140625" style="402" customWidth="1"/>
    <col min="15879" max="16127" width="11.5703125" style="402"/>
    <col min="16128" max="16128" width="10" style="402" customWidth="1"/>
    <col min="16129" max="16129" width="42.85546875" style="402" customWidth="1"/>
    <col min="16130" max="16130" width="19" style="402" customWidth="1"/>
    <col min="16131" max="16131" width="19.42578125" style="402" customWidth="1"/>
    <col min="16132" max="16133" width="19" style="402" customWidth="1"/>
    <col min="16134" max="16134" width="11.140625" style="402" customWidth="1"/>
    <col min="16135" max="16384" width="11.5703125" style="402"/>
  </cols>
  <sheetData>
    <row r="1" spans="1:6" s="400" customFormat="1" ht="42" customHeight="1">
      <c r="A1" s="1229" t="s">
        <v>653</v>
      </c>
      <c r="B1" s="1230"/>
      <c r="D1" s="1231" t="s">
        <v>595</v>
      </c>
      <c r="E1" s="1231"/>
      <c r="F1" s="1231"/>
    </row>
    <row r="2" spans="1:6" s="401" customFormat="1" ht="13.5" customHeight="1">
      <c r="A2" s="1232"/>
      <c r="B2" s="1232"/>
      <c r="C2" s="1232"/>
      <c r="D2" s="1232"/>
      <c r="E2" s="1232"/>
      <c r="F2" s="1232"/>
    </row>
    <row r="3" spans="1:6" s="400" customFormat="1" ht="18.75" customHeight="1">
      <c r="A3" s="1233" t="s">
        <v>74</v>
      </c>
      <c r="B3" s="1233"/>
      <c r="C3" s="1233"/>
      <c r="D3" s="1233"/>
      <c r="E3" s="1233"/>
      <c r="F3" s="1233"/>
    </row>
    <row r="4" spans="1:6" s="400" customFormat="1" ht="18.75" customHeight="1">
      <c r="A4" s="1233" t="s">
        <v>568</v>
      </c>
      <c r="B4" s="1233"/>
      <c r="C4" s="1233"/>
      <c r="D4" s="1233"/>
      <c r="E4" s="1233"/>
      <c r="F4" s="1233"/>
    </row>
    <row r="5" spans="1:6" ht="19.5" customHeight="1"/>
    <row r="6" spans="1:6" s="405" customFormat="1" ht="63.75" customHeight="1">
      <c r="A6" s="1227" t="s">
        <v>623</v>
      </c>
      <c r="B6" s="1228"/>
      <c r="C6" s="1228"/>
      <c r="D6" s="1228"/>
      <c r="E6" s="1228"/>
      <c r="F6" s="1228"/>
    </row>
    <row r="7" spans="1:6">
      <c r="A7" s="402" t="s">
        <v>398</v>
      </c>
    </row>
    <row r="8" spans="1:6">
      <c r="A8" s="406" t="s">
        <v>399</v>
      </c>
      <c r="B8" s="406"/>
      <c r="C8" s="406"/>
      <c r="D8" s="406"/>
      <c r="E8" s="407"/>
      <c r="F8" s="408" t="s">
        <v>335</v>
      </c>
    </row>
    <row r="9" spans="1:6" s="401" customFormat="1" ht="47.25">
      <c r="A9" s="409" t="s">
        <v>80</v>
      </c>
      <c r="B9" s="410" t="s">
        <v>81</v>
      </c>
      <c r="C9" s="410" t="s">
        <v>596</v>
      </c>
      <c r="D9" s="411" t="s">
        <v>597</v>
      </c>
      <c r="E9" s="412" t="s">
        <v>598</v>
      </c>
      <c r="F9" s="410" t="s">
        <v>622</v>
      </c>
    </row>
    <row r="10" spans="1:6" s="414" customFormat="1">
      <c r="A10" s="413">
        <v>1</v>
      </c>
      <c r="B10" s="413">
        <v>2</v>
      </c>
      <c r="C10" s="413">
        <v>3</v>
      </c>
      <c r="D10" s="413">
        <v>4</v>
      </c>
      <c r="E10" s="413">
        <v>5</v>
      </c>
      <c r="F10" s="413">
        <v>6</v>
      </c>
    </row>
    <row r="11" spans="1:6" ht="27" customHeight="1">
      <c r="A11" s="415" t="s">
        <v>190</v>
      </c>
      <c r="B11" s="416" t="s">
        <v>380</v>
      </c>
      <c r="C11" s="417"/>
      <c r="D11" s="417"/>
      <c r="E11" s="417"/>
      <c r="F11" s="418" t="e">
        <f>E11/D11*100</f>
        <v>#DIV/0!</v>
      </c>
    </row>
    <row r="12" spans="1:6" ht="27" customHeight="1">
      <c r="A12" s="415" t="s">
        <v>209</v>
      </c>
      <c r="B12" s="416" t="s">
        <v>400</v>
      </c>
      <c r="C12" s="419">
        <f>C13+C19</f>
        <v>0</v>
      </c>
      <c r="D12" s="419">
        <f>D13+D19</f>
        <v>0</v>
      </c>
      <c r="E12" s="419">
        <f>E13+E19</f>
        <v>0</v>
      </c>
      <c r="F12" s="420" t="e">
        <f>E12/D12*100</f>
        <v>#DIV/0!</v>
      </c>
    </row>
    <row r="13" spans="1:6" ht="27" customHeight="1">
      <c r="A13" s="415" t="s">
        <v>401</v>
      </c>
      <c r="B13" s="421" t="s">
        <v>402</v>
      </c>
      <c r="C13" s="422">
        <f>SUM(C14:C18)</f>
        <v>0</v>
      </c>
      <c r="D13" s="422">
        <f>SUM(D14:D18)</f>
        <v>0</v>
      </c>
      <c r="E13" s="422">
        <f>SUM(E14:E18)</f>
        <v>0</v>
      </c>
      <c r="F13" s="418" t="e">
        <f t="shared" ref="F13:F35" si="0">E13/D13*100</f>
        <v>#DIV/0!</v>
      </c>
    </row>
    <row r="14" spans="1:6" ht="27" customHeight="1">
      <c r="A14" s="415" t="s">
        <v>403</v>
      </c>
      <c r="B14" s="423" t="s">
        <v>404</v>
      </c>
      <c r="C14" s="424"/>
      <c r="D14" s="424"/>
      <c r="E14" s="424"/>
      <c r="F14" s="425" t="e">
        <f t="shared" si="0"/>
        <v>#DIV/0!</v>
      </c>
    </row>
    <row r="15" spans="1:6" ht="27" customHeight="1">
      <c r="A15" s="415" t="s">
        <v>405</v>
      </c>
      <c r="B15" s="423" t="s">
        <v>406</v>
      </c>
      <c r="C15" s="424"/>
      <c r="D15" s="424"/>
      <c r="E15" s="424"/>
      <c r="F15" s="425" t="e">
        <f t="shared" si="0"/>
        <v>#DIV/0!</v>
      </c>
    </row>
    <row r="16" spans="1:6" ht="27" customHeight="1">
      <c r="A16" s="415" t="s">
        <v>407</v>
      </c>
      <c r="B16" s="423" t="s">
        <v>408</v>
      </c>
      <c r="C16" s="424"/>
      <c r="D16" s="424"/>
      <c r="E16" s="424"/>
      <c r="F16" s="425" t="e">
        <f t="shared" si="0"/>
        <v>#DIV/0!</v>
      </c>
    </row>
    <row r="17" spans="1:6" ht="27" customHeight="1">
      <c r="A17" s="415" t="s">
        <v>409</v>
      </c>
      <c r="B17" s="423" t="s">
        <v>410</v>
      </c>
      <c r="C17" s="424"/>
      <c r="D17" s="424"/>
      <c r="E17" s="424"/>
      <c r="F17" s="425" t="e">
        <f t="shared" si="0"/>
        <v>#DIV/0!</v>
      </c>
    </row>
    <row r="18" spans="1:6" ht="27" customHeight="1">
      <c r="A18" s="415" t="s">
        <v>411</v>
      </c>
      <c r="B18" s="423" t="s">
        <v>412</v>
      </c>
      <c r="C18" s="424"/>
      <c r="D18" s="424"/>
      <c r="E18" s="424"/>
      <c r="F18" s="425" t="e">
        <f>E18/D18*100</f>
        <v>#DIV/0!</v>
      </c>
    </row>
    <row r="19" spans="1:6" ht="27" customHeight="1">
      <c r="A19" s="415" t="s">
        <v>413</v>
      </c>
      <c r="B19" s="421" t="s">
        <v>414</v>
      </c>
      <c r="C19" s="426">
        <f>SUM(C20:C22)</f>
        <v>0</v>
      </c>
      <c r="D19" s="426">
        <f>SUM(D20:D22)</f>
        <v>0</v>
      </c>
      <c r="E19" s="426">
        <f>SUM(E20:E22)</f>
        <v>0</v>
      </c>
      <c r="F19" s="420" t="e">
        <f t="shared" si="0"/>
        <v>#DIV/0!</v>
      </c>
    </row>
    <row r="20" spans="1:6" ht="27" customHeight="1">
      <c r="A20" s="415" t="s">
        <v>415</v>
      </c>
      <c r="B20" s="421" t="s">
        <v>416</v>
      </c>
      <c r="C20" s="427"/>
      <c r="D20" s="427"/>
      <c r="E20" s="427"/>
      <c r="F20" s="418" t="e">
        <f t="shared" si="0"/>
        <v>#DIV/0!</v>
      </c>
    </row>
    <row r="21" spans="1:6" ht="27" customHeight="1">
      <c r="A21" s="415" t="s">
        <v>417</v>
      </c>
      <c r="B21" s="421" t="s">
        <v>418</v>
      </c>
      <c r="C21" s="427"/>
      <c r="D21" s="427"/>
      <c r="E21" s="427"/>
      <c r="F21" s="418" t="e">
        <f t="shared" si="0"/>
        <v>#DIV/0!</v>
      </c>
    </row>
    <row r="22" spans="1:6" ht="27" customHeight="1">
      <c r="A22" s="415" t="s">
        <v>419</v>
      </c>
      <c r="B22" s="421" t="s">
        <v>420</v>
      </c>
      <c r="C22" s="427"/>
      <c r="D22" s="427"/>
      <c r="E22" s="427"/>
      <c r="F22" s="418" t="e">
        <f t="shared" si="0"/>
        <v>#DIV/0!</v>
      </c>
    </row>
    <row r="23" spans="1:6" ht="27" customHeight="1">
      <c r="A23" s="428"/>
      <c r="B23" s="416" t="s">
        <v>421</v>
      </c>
      <c r="C23" s="426">
        <f>C11+C12</f>
        <v>0</v>
      </c>
      <c r="D23" s="426">
        <f>D11+D12</f>
        <v>0</v>
      </c>
      <c r="E23" s="426">
        <f>E11+E12</f>
        <v>0</v>
      </c>
      <c r="F23" s="420" t="e">
        <f t="shared" si="0"/>
        <v>#DIV/0!</v>
      </c>
    </row>
    <row r="24" spans="1:6" ht="27" customHeight="1">
      <c r="A24" s="428" t="s">
        <v>211</v>
      </c>
      <c r="B24" s="416" t="s">
        <v>422</v>
      </c>
      <c r="C24" s="426">
        <f>C25+C32+C33</f>
        <v>0</v>
      </c>
      <c r="D24" s="426">
        <f>D25+D32+D33</f>
        <v>0</v>
      </c>
      <c r="E24" s="426">
        <f>E25+E32+E33</f>
        <v>0</v>
      </c>
      <c r="F24" s="420" t="e">
        <f t="shared" si="0"/>
        <v>#DIV/0!</v>
      </c>
    </row>
    <row r="25" spans="1:6" ht="27" customHeight="1">
      <c r="A25" s="428" t="s">
        <v>423</v>
      </c>
      <c r="B25" s="421" t="s">
        <v>424</v>
      </c>
      <c r="C25" s="422">
        <f>C26+C27</f>
        <v>0</v>
      </c>
      <c r="D25" s="422">
        <f>D26+D27</f>
        <v>0</v>
      </c>
      <c r="E25" s="422">
        <f>E26+E27</f>
        <v>0</v>
      </c>
      <c r="F25" s="418" t="e">
        <f t="shared" si="0"/>
        <v>#DIV/0!</v>
      </c>
    </row>
    <row r="26" spans="1:6" ht="34.5" customHeight="1">
      <c r="A26" s="428" t="s">
        <v>425</v>
      </c>
      <c r="B26" s="421" t="s">
        <v>426</v>
      </c>
      <c r="C26" s="427"/>
      <c r="D26" s="427"/>
      <c r="E26" s="427"/>
      <c r="F26" s="418" t="e">
        <f t="shared" si="0"/>
        <v>#DIV/0!</v>
      </c>
    </row>
    <row r="27" spans="1:6" ht="34.5" customHeight="1">
      <c r="A27" s="428" t="s">
        <v>427</v>
      </c>
      <c r="B27" s="429" t="s">
        <v>428</v>
      </c>
      <c r="C27" s="430">
        <f>SUM(C28:C31)</f>
        <v>0</v>
      </c>
      <c r="D27" s="430">
        <f>SUM(D28:D31)</f>
        <v>0</v>
      </c>
      <c r="E27" s="430">
        <f>SUM(E28:E31)</f>
        <v>0</v>
      </c>
      <c r="F27" s="418" t="e">
        <f t="shared" si="0"/>
        <v>#DIV/0!</v>
      </c>
    </row>
    <row r="28" spans="1:6" s="433" customFormat="1" ht="26.25" customHeight="1">
      <c r="A28" s="428" t="s">
        <v>429</v>
      </c>
      <c r="B28" s="431" t="s">
        <v>430</v>
      </c>
      <c r="C28" s="432"/>
      <c r="D28" s="432"/>
      <c r="E28" s="432"/>
      <c r="F28" s="418" t="e">
        <f t="shared" si="0"/>
        <v>#DIV/0!</v>
      </c>
    </row>
    <row r="29" spans="1:6" s="433" customFormat="1" ht="26.25" customHeight="1">
      <c r="A29" s="428" t="s">
        <v>431</v>
      </c>
      <c r="B29" s="431" t="s">
        <v>432</v>
      </c>
      <c r="C29" s="432"/>
      <c r="D29" s="432"/>
      <c r="E29" s="432"/>
      <c r="F29" s="418" t="e">
        <f t="shared" si="0"/>
        <v>#DIV/0!</v>
      </c>
    </row>
    <row r="30" spans="1:6" s="433" customFormat="1" ht="26.25" customHeight="1">
      <c r="A30" s="428" t="s">
        <v>433</v>
      </c>
      <c r="B30" s="431" t="s">
        <v>434</v>
      </c>
      <c r="C30" s="432"/>
      <c r="D30" s="432"/>
      <c r="E30" s="432"/>
      <c r="F30" s="418" t="e">
        <f t="shared" si="0"/>
        <v>#DIV/0!</v>
      </c>
    </row>
    <row r="31" spans="1:6" s="433" customFormat="1" ht="26.25" customHeight="1">
      <c r="A31" s="428" t="s">
        <v>435</v>
      </c>
      <c r="B31" s="431" t="s">
        <v>436</v>
      </c>
      <c r="C31" s="432"/>
      <c r="D31" s="432"/>
      <c r="E31" s="432"/>
      <c r="F31" s="418" t="e">
        <f>E31/D31*100</f>
        <v>#DIV/0!</v>
      </c>
    </row>
    <row r="32" spans="1:6" ht="26.25" customHeight="1">
      <c r="A32" s="428" t="s">
        <v>437</v>
      </c>
      <c r="B32" s="428" t="s">
        <v>438</v>
      </c>
      <c r="C32" s="432"/>
      <c r="D32" s="432"/>
      <c r="E32" s="432"/>
      <c r="F32" s="418" t="e">
        <f t="shared" si="0"/>
        <v>#DIV/0!</v>
      </c>
    </row>
    <row r="33" spans="1:6" ht="26.25" customHeight="1">
      <c r="A33" s="428" t="s">
        <v>439</v>
      </c>
      <c r="B33" s="428" t="s">
        <v>440</v>
      </c>
      <c r="C33" s="432"/>
      <c r="D33" s="432"/>
      <c r="E33" s="432"/>
      <c r="F33" s="418" t="e">
        <f t="shared" si="0"/>
        <v>#DIV/0!</v>
      </c>
    </row>
    <row r="34" spans="1:6" ht="26.25" customHeight="1">
      <c r="A34" s="428" t="s">
        <v>213</v>
      </c>
      <c r="B34" s="434" t="s">
        <v>441</v>
      </c>
      <c r="C34" s="426">
        <f>C11+C12-C24</f>
        <v>0</v>
      </c>
      <c r="D34" s="426">
        <f>D11+D12-D24</f>
        <v>0</v>
      </c>
      <c r="E34" s="426">
        <f>E11+E12-E24</f>
        <v>0</v>
      </c>
      <c r="F34" s="418" t="e">
        <f t="shared" si="0"/>
        <v>#DIV/0!</v>
      </c>
    </row>
    <row r="35" spans="1:6" ht="26.25" customHeight="1">
      <c r="A35" s="428"/>
      <c r="B35" s="416" t="s">
        <v>442</v>
      </c>
      <c r="C35" s="426">
        <f>C24+C34</f>
        <v>0</v>
      </c>
      <c r="D35" s="426">
        <f>D24+D34</f>
        <v>0</v>
      </c>
      <c r="E35" s="426">
        <f>E24+E34</f>
        <v>0</v>
      </c>
      <c r="F35" s="420" t="e">
        <f t="shared" si="0"/>
        <v>#DIV/0!</v>
      </c>
    </row>
    <row r="36" spans="1:6" s="401" customFormat="1" ht="19.5" customHeight="1">
      <c r="A36" s="435"/>
      <c r="B36" s="436" t="s">
        <v>351</v>
      </c>
    </row>
    <row r="37" spans="1:6" s="401" customFormat="1" ht="19.5" customHeight="1">
      <c r="A37" s="401" t="s">
        <v>651</v>
      </c>
      <c r="B37" s="400"/>
    </row>
    <row r="38" spans="1:6" s="401" customFormat="1" ht="19.5" customHeight="1">
      <c r="A38" s="399"/>
    </row>
    <row r="39" spans="1:6" s="438" customFormat="1" ht="16.5" customHeight="1">
      <c r="A39" s="437"/>
      <c r="B39" s="437" t="s">
        <v>180</v>
      </c>
      <c r="C39" s="437"/>
      <c r="D39" s="437"/>
      <c r="E39" s="437" t="s">
        <v>652</v>
      </c>
      <c r="F39" s="437"/>
    </row>
    <row r="40" spans="1:6" s="438" customFormat="1" ht="9" customHeight="1">
      <c r="A40" s="437"/>
      <c r="B40" s="437"/>
      <c r="C40" s="437"/>
      <c r="D40" s="437"/>
      <c r="E40" s="437"/>
      <c r="F40" s="437"/>
    </row>
    <row r="41" spans="1:6" s="438" customFormat="1" ht="44.25" customHeight="1">
      <c r="A41" s="437"/>
      <c r="B41" s="437" t="s">
        <v>182</v>
      </c>
      <c r="C41" s="437"/>
      <c r="D41" s="437"/>
      <c r="E41" s="437" t="s">
        <v>183</v>
      </c>
      <c r="F41" s="437"/>
    </row>
    <row r="42" spans="1:6" s="438" customFormat="1" ht="12.75" customHeight="1">
      <c r="A42" s="437"/>
      <c r="B42" s="722" t="s">
        <v>624</v>
      </c>
      <c r="C42" s="437"/>
      <c r="D42" s="437"/>
      <c r="E42" s="722" t="s">
        <v>624</v>
      </c>
      <c r="F42" s="437"/>
    </row>
  </sheetData>
  <mergeCells count="6">
    <mergeCell ref="A6:F6"/>
    <mergeCell ref="A1:B1"/>
    <mergeCell ref="D1:F1"/>
    <mergeCell ref="A2:F2"/>
    <mergeCell ref="A3:F3"/>
    <mergeCell ref="A4:F4"/>
  </mergeCells>
  <pageMargins left="0.78740157480314965" right="0.78740157480314965" top="0.78740157480314965" bottom="0.78740157480314965" header="0.11811023622047245" footer="0.11811023622047245"/>
  <pageSetup paperSize="9" scale="60" orientation="portrait" useFirstPageNumber="1" verticalDpi="598"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view="pageBreakPreview" zoomScaleNormal="100" workbookViewId="0">
      <selection activeCell="C15" sqref="C15"/>
    </sheetView>
  </sheetViews>
  <sheetFormatPr defaultColWidth="11.5703125" defaultRowHeight="15.75"/>
  <cols>
    <col min="1" max="1" width="10" style="402" customWidth="1"/>
    <col min="2" max="2" width="47" style="402" customWidth="1"/>
    <col min="3" max="3" width="19.42578125" style="402" customWidth="1"/>
    <col min="4" max="4" width="19" style="402" customWidth="1"/>
    <col min="5" max="5" width="19" style="403" customWidth="1"/>
    <col min="6" max="6" width="11.140625" style="404" customWidth="1"/>
    <col min="7" max="255" width="11.5703125" style="402"/>
    <col min="256" max="256" width="10" style="402" customWidth="1"/>
    <col min="257" max="257" width="42.85546875" style="402" customWidth="1"/>
    <col min="258" max="258" width="19" style="402" customWidth="1"/>
    <col min="259" max="259" width="19.42578125" style="402" customWidth="1"/>
    <col min="260" max="261" width="19" style="402" customWidth="1"/>
    <col min="262" max="262" width="11.140625" style="402" customWidth="1"/>
    <col min="263" max="511" width="11.5703125" style="402"/>
    <col min="512" max="512" width="10" style="402" customWidth="1"/>
    <col min="513" max="513" width="42.85546875" style="402" customWidth="1"/>
    <col min="514" max="514" width="19" style="402" customWidth="1"/>
    <col min="515" max="515" width="19.42578125" style="402" customWidth="1"/>
    <col min="516" max="517" width="19" style="402" customWidth="1"/>
    <col min="518" max="518" width="11.140625" style="402" customWidth="1"/>
    <col min="519" max="767" width="11.5703125" style="402"/>
    <col min="768" max="768" width="10" style="402" customWidth="1"/>
    <col min="769" max="769" width="42.85546875" style="402" customWidth="1"/>
    <col min="770" max="770" width="19" style="402" customWidth="1"/>
    <col min="771" max="771" width="19.42578125" style="402" customWidth="1"/>
    <col min="772" max="773" width="19" style="402" customWidth="1"/>
    <col min="774" max="774" width="11.140625" style="402" customWidth="1"/>
    <col min="775" max="1023" width="11.5703125" style="402"/>
    <col min="1024" max="1024" width="10" style="402" customWidth="1"/>
    <col min="1025" max="1025" width="42.85546875" style="402" customWidth="1"/>
    <col min="1026" max="1026" width="19" style="402" customWidth="1"/>
    <col min="1027" max="1027" width="19.42578125" style="402" customWidth="1"/>
    <col min="1028" max="1029" width="19" style="402" customWidth="1"/>
    <col min="1030" max="1030" width="11.140625" style="402" customWidth="1"/>
    <col min="1031" max="1279" width="11.5703125" style="402"/>
    <col min="1280" max="1280" width="10" style="402" customWidth="1"/>
    <col min="1281" max="1281" width="42.85546875" style="402" customWidth="1"/>
    <col min="1282" max="1282" width="19" style="402" customWidth="1"/>
    <col min="1283" max="1283" width="19.42578125" style="402" customWidth="1"/>
    <col min="1284" max="1285" width="19" style="402" customWidth="1"/>
    <col min="1286" max="1286" width="11.140625" style="402" customWidth="1"/>
    <col min="1287" max="1535" width="11.5703125" style="402"/>
    <col min="1536" max="1536" width="10" style="402" customWidth="1"/>
    <col min="1537" max="1537" width="42.85546875" style="402" customWidth="1"/>
    <col min="1538" max="1538" width="19" style="402" customWidth="1"/>
    <col min="1539" max="1539" width="19.42578125" style="402" customWidth="1"/>
    <col min="1540" max="1541" width="19" style="402" customWidth="1"/>
    <col min="1542" max="1542" width="11.140625" style="402" customWidth="1"/>
    <col min="1543" max="1791" width="11.5703125" style="402"/>
    <col min="1792" max="1792" width="10" style="402" customWidth="1"/>
    <col min="1793" max="1793" width="42.85546875" style="402" customWidth="1"/>
    <col min="1794" max="1794" width="19" style="402" customWidth="1"/>
    <col min="1795" max="1795" width="19.42578125" style="402" customWidth="1"/>
    <col min="1796" max="1797" width="19" style="402" customWidth="1"/>
    <col min="1798" max="1798" width="11.140625" style="402" customWidth="1"/>
    <col min="1799" max="2047" width="11.5703125" style="402"/>
    <col min="2048" max="2048" width="10" style="402" customWidth="1"/>
    <col min="2049" max="2049" width="42.85546875" style="402" customWidth="1"/>
    <col min="2050" max="2050" width="19" style="402" customWidth="1"/>
    <col min="2051" max="2051" width="19.42578125" style="402" customWidth="1"/>
    <col min="2052" max="2053" width="19" style="402" customWidth="1"/>
    <col min="2054" max="2054" width="11.140625" style="402" customWidth="1"/>
    <col min="2055" max="2303" width="11.5703125" style="402"/>
    <col min="2304" max="2304" width="10" style="402" customWidth="1"/>
    <col min="2305" max="2305" width="42.85546875" style="402" customWidth="1"/>
    <col min="2306" max="2306" width="19" style="402" customWidth="1"/>
    <col min="2307" max="2307" width="19.42578125" style="402" customWidth="1"/>
    <col min="2308" max="2309" width="19" style="402" customWidth="1"/>
    <col min="2310" max="2310" width="11.140625" style="402" customWidth="1"/>
    <col min="2311" max="2559" width="11.5703125" style="402"/>
    <col min="2560" max="2560" width="10" style="402" customWidth="1"/>
    <col min="2561" max="2561" width="42.85546875" style="402" customWidth="1"/>
    <col min="2562" max="2562" width="19" style="402" customWidth="1"/>
    <col min="2563" max="2563" width="19.42578125" style="402" customWidth="1"/>
    <col min="2564" max="2565" width="19" style="402" customWidth="1"/>
    <col min="2566" max="2566" width="11.140625" style="402" customWidth="1"/>
    <col min="2567" max="2815" width="11.5703125" style="402"/>
    <col min="2816" max="2816" width="10" style="402" customWidth="1"/>
    <col min="2817" max="2817" width="42.85546875" style="402" customWidth="1"/>
    <col min="2818" max="2818" width="19" style="402" customWidth="1"/>
    <col min="2819" max="2819" width="19.42578125" style="402" customWidth="1"/>
    <col min="2820" max="2821" width="19" style="402" customWidth="1"/>
    <col min="2822" max="2822" width="11.140625" style="402" customWidth="1"/>
    <col min="2823" max="3071" width="11.5703125" style="402"/>
    <col min="3072" max="3072" width="10" style="402" customWidth="1"/>
    <col min="3073" max="3073" width="42.85546875" style="402" customWidth="1"/>
    <col min="3074" max="3074" width="19" style="402" customWidth="1"/>
    <col min="3075" max="3075" width="19.42578125" style="402" customWidth="1"/>
    <col min="3076" max="3077" width="19" style="402" customWidth="1"/>
    <col min="3078" max="3078" width="11.140625" style="402" customWidth="1"/>
    <col min="3079" max="3327" width="11.5703125" style="402"/>
    <col min="3328" max="3328" width="10" style="402" customWidth="1"/>
    <col min="3329" max="3329" width="42.85546875" style="402" customWidth="1"/>
    <col min="3330" max="3330" width="19" style="402" customWidth="1"/>
    <col min="3331" max="3331" width="19.42578125" style="402" customWidth="1"/>
    <col min="3332" max="3333" width="19" style="402" customWidth="1"/>
    <col min="3334" max="3334" width="11.140625" style="402" customWidth="1"/>
    <col min="3335" max="3583" width="11.5703125" style="402"/>
    <col min="3584" max="3584" width="10" style="402" customWidth="1"/>
    <col min="3585" max="3585" width="42.85546875" style="402" customWidth="1"/>
    <col min="3586" max="3586" width="19" style="402" customWidth="1"/>
    <col min="3587" max="3587" width="19.42578125" style="402" customWidth="1"/>
    <col min="3588" max="3589" width="19" style="402" customWidth="1"/>
    <col min="3590" max="3590" width="11.140625" style="402" customWidth="1"/>
    <col min="3591" max="3839" width="11.5703125" style="402"/>
    <col min="3840" max="3840" width="10" style="402" customWidth="1"/>
    <col min="3841" max="3841" width="42.85546875" style="402" customWidth="1"/>
    <col min="3842" max="3842" width="19" style="402" customWidth="1"/>
    <col min="3843" max="3843" width="19.42578125" style="402" customWidth="1"/>
    <col min="3844" max="3845" width="19" style="402" customWidth="1"/>
    <col min="3846" max="3846" width="11.140625" style="402" customWidth="1"/>
    <col min="3847" max="4095" width="11.5703125" style="402"/>
    <col min="4096" max="4096" width="10" style="402" customWidth="1"/>
    <col min="4097" max="4097" width="42.85546875" style="402" customWidth="1"/>
    <col min="4098" max="4098" width="19" style="402" customWidth="1"/>
    <col min="4099" max="4099" width="19.42578125" style="402" customWidth="1"/>
    <col min="4100" max="4101" width="19" style="402" customWidth="1"/>
    <col min="4102" max="4102" width="11.140625" style="402" customWidth="1"/>
    <col min="4103" max="4351" width="11.5703125" style="402"/>
    <col min="4352" max="4352" width="10" style="402" customWidth="1"/>
    <col min="4353" max="4353" width="42.85546875" style="402" customWidth="1"/>
    <col min="4354" max="4354" width="19" style="402" customWidth="1"/>
    <col min="4355" max="4355" width="19.42578125" style="402" customWidth="1"/>
    <col min="4356" max="4357" width="19" style="402" customWidth="1"/>
    <col min="4358" max="4358" width="11.140625" style="402" customWidth="1"/>
    <col min="4359" max="4607" width="11.5703125" style="402"/>
    <col min="4608" max="4608" width="10" style="402" customWidth="1"/>
    <col min="4609" max="4609" width="42.85546875" style="402" customWidth="1"/>
    <col min="4610" max="4610" width="19" style="402" customWidth="1"/>
    <col min="4611" max="4611" width="19.42578125" style="402" customWidth="1"/>
    <col min="4612" max="4613" width="19" style="402" customWidth="1"/>
    <col min="4614" max="4614" width="11.140625" style="402" customWidth="1"/>
    <col min="4615" max="4863" width="11.5703125" style="402"/>
    <col min="4864" max="4864" width="10" style="402" customWidth="1"/>
    <col min="4865" max="4865" width="42.85546875" style="402" customWidth="1"/>
    <col min="4866" max="4866" width="19" style="402" customWidth="1"/>
    <col min="4867" max="4867" width="19.42578125" style="402" customWidth="1"/>
    <col min="4868" max="4869" width="19" style="402" customWidth="1"/>
    <col min="4870" max="4870" width="11.140625" style="402" customWidth="1"/>
    <col min="4871" max="5119" width="11.5703125" style="402"/>
    <col min="5120" max="5120" width="10" style="402" customWidth="1"/>
    <col min="5121" max="5121" width="42.85546875" style="402" customWidth="1"/>
    <col min="5122" max="5122" width="19" style="402" customWidth="1"/>
    <col min="5123" max="5123" width="19.42578125" style="402" customWidth="1"/>
    <col min="5124" max="5125" width="19" style="402" customWidth="1"/>
    <col min="5126" max="5126" width="11.140625" style="402" customWidth="1"/>
    <col min="5127" max="5375" width="11.5703125" style="402"/>
    <col min="5376" max="5376" width="10" style="402" customWidth="1"/>
    <col min="5377" max="5377" width="42.85546875" style="402" customWidth="1"/>
    <col min="5378" max="5378" width="19" style="402" customWidth="1"/>
    <col min="5379" max="5379" width="19.42578125" style="402" customWidth="1"/>
    <col min="5380" max="5381" width="19" style="402" customWidth="1"/>
    <col min="5382" max="5382" width="11.140625" style="402" customWidth="1"/>
    <col min="5383" max="5631" width="11.5703125" style="402"/>
    <col min="5632" max="5632" width="10" style="402" customWidth="1"/>
    <col min="5633" max="5633" width="42.85546875" style="402" customWidth="1"/>
    <col min="5634" max="5634" width="19" style="402" customWidth="1"/>
    <col min="5635" max="5635" width="19.42578125" style="402" customWidth="1"/>
    <col min="5636" max="5637" width="19" style="402" customWidth="1"/>
    <col min="5638" max="5638" width="11.140625" style="402" customWidth="1"/>
    <col min="5639" max="5887" width="11.5703125" style="402"/>
    <col min="5888" max="5888" width="10" style="402" customWidth="1"/>
    <col min="5889" max="5889" width="42.85546875" style="402" customWidth="1"/>
    <col min="5890" max="5890" width="19" style="402" customWidth="1"/>
    <col min="5891" max="5891" width="19.42578125" style="402" customWidth="1"/>
    <col min="5892" max="5893" width="19" style="402" customWidth="1"/>
    <col min="5894" max="5894" width="11.140625" style="402" customWidth="1"/>
    <col min="5895" max="6143" width="11.5703125" style="402"/>
    <col min="6144" max="6144" width="10" style="402" customWidth="1"/>
    <col min="6145" max="6145" width="42.85546875" style="402" customWidth="1"/>
    <col min="6146" max="6146" width="19" style="402" customWidth="1"/>
    <col min="6147" max="6147" width="19.42578125" style="402" customWidth="1"/>
    <col min="6148" max="6149" width="19" style="402" customWidth="1"/>
    <col min="6150" max="6150" width="11.140625" style="402" customWidth="1"/>
    <col min="6151" max="6399" width="11.5703125" style="402"/>
    <col min="6400" max="6400" width="10" style="402" customWidth="1"/>
    <col min="6401" max="6401" width="42.85546875" style="402" customWidth="1"/>
    <col min="6402" max="6402" width="19" style="402" customWidth="1"/>
    <col min="6403" max="6403" width="19.42578125" style="402" customWidth="1"/>
    <col min="6404" max="6405" width="19" style="402" customWidth="1"/>
    <col min="6406" max="6406" width="11.140625" style="402" customWidth="1"/>
    <col min="6407" max="6655" width="11.5703125" style="402"/>
    <col min="6656" max="6656" width="10" style="402" customWidth="1"/>
    <col min="6657" max="6657" width="42.85546875" style="402" customWidth="1"/>
    <col min="6658" max="6658" width="19" style="402" customWidth="1"/>
    <col min="6659" max="6659" width="19.42578125" style="402" customWidth="1"/>
    <col min="6660" max="6661" width="19" style="402" customWidth="1"/>
    <col min="6662" max="6662" width="11.140625" style="402" customWidth="1"/>
    <col min="6663" max="6911" width="11.5703125" style="402"/>
    <col min="6912" max="6912" width="10" style="402" customWidth="1"/>
    <col min="6913" max="6913" width="42.85546875" style="402" customWidth="1"/>
    <col min="6914" max="6914" width="19" style="402" customWidth="1"/>
    <col min="6915" max="6915" width="19.42578125" style="402" customWidth="1"/>
    <col min="6916" max="6917" width="19" style="402" customWidth="1"/>
    <col min="6918" max="6918" width="11.140625" style="402" customWidth="1"/>
    <col min="6919" max="7167" width="11.5703125" style="402"/>
    <col min="7168" max="7168" width="10" style="402" customWidth="1"/>
    <col min="7169" max="7169" width="42.85546875" style="402" customWidth="1"/>
    <col min="7170" max="7170" width="19" style="402" customWidth="1"/>
    <col min="7171" max="7171" width="19.42578125" style="402" customWidth="1"/>
    <col min="7172" max="7173" width="19" style="402" customWidth="1"/>
    <col min="7174" max="7174" width="11.140625" style="402" customWidth="1"/>
    <col min="7175" max="7423" width="11.5703125" style="402"/>
    <col min="7424" max="7424" width="10" style="402" customWidth="1"/>
    <col min="7425" max="7425" width="42.85546875" style="402" customWidth="1"/>
    <col min="7426" max="7426" width="19" style="402" customWidth="1"/>
    <col min="7427" max="7427" width="19.42578125" style="402" customWidth="1"/>
    <col min="7428" max="7429" width="19" style="402" customWidth="1"/>
    <col min="7430" max="7430" width="11.140625" style="402" customWidth="1"/>
    <col min="7431" max="7679" width="11.5703125" style="402"/>
    <col min="7680" max="7680" width="10" style="402" customWidth="1"/>
    <col min="7681" max="7681" width="42.85546875" style="402" customWidth="1"/>
    <col min="7682" max="7682" width="19" style="402" customWidth="1"/>
    <col min="7683" max="7683" width="19.42578125" style="402" customWidth="1"/>
    <col min="7684" max="7685" width="19" style="402" customWidth="1"/>
    <col min="7686" max="7686" width="11.140625" style="402" customWidth="1"/>
    <col min="7687" max="7935" width="11.5703125" style="402"/>
    <col min="7936" max="7936" width="10" style="402" customWidth="1"/>
    <col min="7937" max="7937" width="42.85546875" style="402" customWidth="1"/>
    <col min="7938" max="7938" width="19" style="402" customWidth="1"/>
    <col min="7939" max="7939" width="19.42578125" style="402" customWidth="1"/>
    <col min="7940" max="7941" width="19" style="402" customWidth="1"/>
    <col min="7942" max="7942" width="11.140625" style="402" customWidth="1"/>
    <col min="7943" max="8191" width="11.5703125" style="402"/>
    <col min="8192" max="8192" width="10" style="402" customWidth="1"/>
    <col min="8193" max="8193" width="42.85546875" style="402" customWidth="1"/>
    <col min="8194" max="8194" width="19" style="402" customWidth="1"/>
    <col min="8195" max="8195" width="19.42578125" style="402" customWidth="1"/>
    <col min="8196" max="8197" width="19" style="402" customWidth="1"/>
    <col min="8198" max="8198" width="11.140625" style="402" customWidth="1"/>
    <col min="8199" max="8447" width="11.5703125" style="402"/>
    <col min="8448" max="8448" width="10" style="402" customWidth="1"/>
    <col min="8449" max="8449" width="42.85546875" style="402" customWidth="1"/>
    <col min="8450" max="8450" width="19" style="402" customWidth="1"/>
    <col min="8451" max="8451" width="19.42578125" style="402" customWidth="1"/>
    <col min="8452" max="8453" width="19" style="402" customWidth="1"/>
    <col min="8454" max="8454" width="11.140625" style="402" customWidth="1"/>
    <col min="8455" max="8703" width="11.5703125" style="402"/>
    <col min="8704" max="8704" width="10" style="402" customWidth="1"/>
    <col min="8705" max="8705" width="42.85546875" style="402" customWidth="1"/>
    <col min="8706" max="8706" width="19" style="402" customWidth="1"/>
    <col min="8707" max="8707" width="19.42578125" style="402" customWidth="1"/>
    <col min="8708" max="8709" width="19" style="402" customWidth="1"/>
    <col min="8710" max="8710" width="11.140625" style="402" customWidth="1"/>
    <col min="8711" max="8959" width="11.5703125" style="402"/>
    <col min="8960" max="8960" width="10" style="402" customWidth="1"/>
    <col min="8961" max="8961" width="42.85546875" style="402" customWidth="1"/>
    <col min="8962" max="8962" width="19" style="402" customWidth="1"/>
    <col min="8963" max="8963" width="19.42578125" style="402" customWidth="1"/>
    <col min="8964" max="8965" width="19" style="402" customWidth="1"/>
    <col min="8966" max="8966" width="11.140625" style="402" customWidth="1"/>
    <col min="8967" max="9215" width="11.5703125" style="402"/>
    <col min="9216" max="9216" width="10" style="402" customWidth="1"/>
    <col min="9217" max="9217" width="42.85546875" style="402" customWidth="1"/>
    <col min="9218" max="9218" width="19" style="402" customWidth="1"/>
    <col min="9219" max="9219" width="19.42578125" style="402" customWidth="1"/>
    <col min="9220" max="9221" width="19" style="402" customWidth="1"/>
    <col min="9222" max="9222" width="11.140625" style="402" customWidth="1"/>
    <col min="9223" max="9471" width="11.5703125" style="402"/>
    <col min="9472" max="9472" width="10" style="402" customWidth="1"/>
    <col min="9473" max="9473" width="42.85546875" style="402" customWidth="1"/>
    <col min="9474" max="9474" width="19" style="402" customWidth="1"/>
    <col min="9475" max="9475" width="19.42578125" style="402" customWidth="1"/>
    <col min="9476" max="9477" width="19" style="402" customWidth="1"/>
    <col min="9478" max="9478" width="11.140625" style="402" customWidth="1"/>
    <col min="9479" max="9727" width="11.5703125" style="402"/>
    <col min="9728" max="9728" width="10" style="402" customWidth="1"/>
    <col min="9729" max="9729" width="42.85546875" style="402" customWidth="1"/>
    <col min="9730" max="9730" width="19" style="402" customWidth="1"/>
    <col min="9731" max="9731" width="19.42578125" style="402" customWidth="1"/>
    <col min="9732" max="9733" width="19" style="402" customWidth="1"/>
    <col min="9734" max="9734" width="11.140625" style="402" customWidth="1"/>
    <col min="9735" max="9983" width="11.5703125" style="402"/>
    <col min="9984" max="9984" width="10" style="402" customWidth="1"/>
    <col min="9985" max="9985" width="42.85546875" style="402" customWidth="1"/>
    <col min="9986" max="9986" width="19" style="402" customWidth="1"/>
    <col min="9987" max="9987" width="19.42578125" style="402" customWidth="1"/>
    <col min="9988" max="9989" width="19" style="402" customWidth="1"/>
    <col min="9990" max="9990" width="11.140625" style="402" customWidth="1"/>
    <col min="9991" max="10239" width="11.5703125" style="402"/>
    <col min="10240" max="10240" width="10" style="402" customWidth="1"/>
    <col min="10241" max="10241" width="42.85546875" style="402" customWidth="1"/>
    <col min="10242" max="10242" width="19" style="402" customWidth="1"/>
    <col min="10243" max="10243" width="19.42578125" style="402" customWidth="1"/>
    <col min="10244" max="10245" width="19" style="402" customWidth="1"/>
    <col min="10246" max="10246" width="11.140625" style="402" customWidth="1"/>
    <col min="10247" max="10495" width="11.5703125" style="402"/>
    <col min="10496" max="10496" width="10" style="402" customWidth="1"/>
    <col min="10497" max="10497" width="42.85546875" style="402" customWidth="1"/>
    <col min="10498" max="10498" width="19" style="402" customWidth="1"/>
    <col min="10499" max="10499" width="19.42578125" style="402" customWidth="1"/>
    <col min="10500" max="10501" width="19" style="402" customWidth="1"/>
    <col min="10502" max="10502" width="11.140625" style="402" customWidth="1"/>
    <col min="10503" max="10751" width="11.5703125" style="402"/>
    <col min="10752" max="10752" width="10" style="402" customWidth="1"/>
    <col min="10753" max="10753" width="42.85546875" style="402" customWidth="1"/>
    <col min="10754" max="10754" width="19" style="402" customWidth="1"/>
    <col min="10755" max="10755" width="19.42578125" style="402" customWidth="1"/>
    <col min="10756" max="10757" width="19" style="402" customWidth="1"/>
    <col min="10758" max="10758" width="11.140625" style="402" customWidth="1"/>
    <col min="10759" max="11007" width="11.5703125" style="402"/>
    <col min="11008" max="11008" width="10" style="402" customWidth="1"/>
    <col min="11009" max="11009" width="42.85546875" style="402" customWidth="1"/>
    <col min="11010" max="11010" width="19" style="402" customWidth="1"/>
    <col min="11011" max="11011" width="19.42578125" style="402" customWidth="1"/>
    <col min="11012" max="11013" width="19" style="402" customWidth="1"/>
    <col min="11014" max="11014" width="11.140625" style="402" customWidth="1"/>
    <col min="11015" max="11263" width="11.5703125" style="402"/>
    <col min="11264" max="11264" width="10" style="402" customWidth="1"/>
    <col min="11265" max="11265" width="42.85546875" style="402" customWidth="1"/>
    <col min="11266" max="11266" width="19" style="402" customWidth="1"/>
    <col min="11267" max="11267" width="19.42578125" style="402" customWidth="1"/>
    <col min="11268" max="11269" width="19" style="402" customWidth="1"/>
    <col min="11270" max="11270" width="11.140625" style="402" customWidth="1"/>
    <col min="11271" max="11519" width="11.5703125" style="402"/>
    <col min="11520" max="11520" width="10" style="402" customWidth="1"/>
    <col min="11521" max="11521" width="42.85546875" style="402" customWidth="1"/>
    <col min="11522" max="11522" width="19" style="402" customWidth="1"/>
    <col min="11523" max="11523" width="19.42578125" style="402" customWidth="1"/>
    <col min="11524" max="11525" width="19" style="402" customWidth="1"/>
    <col min="11526" max="11526" width="11.140625" style="402" customWidth="1"/>
    <col min="11527" max="11775" width="11.5703125" style="402"/>
    <col min="11776" max="11776" width="10" style="402" customWidth="1"/>
    <col min="11777" max="11777" width="42.85546875" style="402" customWidth="1"/>
    <col min="11778" max="11778" width="19" style="402" customWidth="1"/>
    <col min="11779" max="11779" width="19.42578125" style="402" customWidth="1"/>
    <col min="11780" max="11781" width="19" style="402" customWidth="1"/>
    <col min="11782" max="11782" width="11.140625" style="402" customWidth="1"/>
    <col min="11783" max="12031" width="11.5703125" style="402"/>
    <col min="12032" max="12032" width="10" style="402" customWidth="1"/>
    <col min="12033" max="12033" width="42.85546875" style="402" customWidth="1"/>
    <col min="12034" max="12034" width="19" style="402" customWidth="1"/>
    <col min="12035" max="12035" width="19.42578125" style="402" customWidth="1"/>
    <col min="12036" max="12037" width="19" style="402" customWidth="1"/>
    <col min="12038" max="12038" width="11.140625" style="402" customWidth="1"/>
    <col min="12039" max="12287" width="11.5703125" style="402"/>
    <col min="12288" max="12288" width="10" style="402" customWidth="1"/>
    <col min="12289" max="12289" width="42.85546875" style="402" customWidth="1"/>
    <col min="12290" max="12290" width="19" style="402" customWidth="1"/>
    <col min="12291" max="12291" width="19.42578125" style="402" customWidth="1"/>
    <col min="12292" max="12293" width="19" style="402" customWidth="1"/>
    <col min="12294" max="12294" width="11.140625" style="402" customWidth="1"/>
    <col min="12295" max="12543" width="11.5703125" style="402"/>
    <col min="12544" max="12544" width="10" style="402" customWidth="1"/>
    <col min="12545" max="12545" width="42.85546875" style="402" customWidth="1"/>
    <col min="12546" max="12546" width="19" style="402" customWidth="1"/>
    <col min="12547" max="12547" width="19.42578125" style="402" customWidth="1"/>
    <col min="12548" max="12549" width="19" style="402" customWidth="1"/>
    <col min="12550" max="12550" width="11.140625" style="402" customWidth="1"/>
    <col min="12551" max="12799" width="11.5703125" style="402"/>
    <col min="12800" max="12800" width="10" style="402" customWidth="1"/>
    <col min="12801" max="12801" width="42.85546875" style="402" customWidth="1"/>
    <col min="12802" max="12802" width="19" style="402" customWidth="1"/>
    <col min="12803" max="12803" width="19.42578125" style="402" customWidth="1"/>
    <col min="12804" max="12805" width="19" style="402" customWidth="1"/>
    <col min="12806" max="12806" width="11.140625" style="402" customWidth="1"/>
    <col min="12807" max="13055" width="11.5703125" style="402"/>
    <col min="13056" max="13056" width="10" style="402" customWidth="1"/>
    <col min="13057" max="13057" width="42.85546875" style="402" customWidth="1"/>
    <col min="13058" max="13058" width="19" style="402" customWidth="1"/>
    <col min="13059" max="13059" width="19.42578125" style="402" customWidth="1"/>
    <col min="13060" max="13061" width="19" style="402" customWidth="1"/>
    <col min="13062" max="13062" width="11.140625" style="402" customWidth="1"/>
    <col min="13063" max="13311" width="11.5703125" style="402"/>
    <col min="13312" max="13312" width="10" style="402" customWidth="1"/>
    <col min="13313" max="13313" width="42.85546875" style="402" customWidth="1"/>
    <col min="13314" max="13314" width="19" style="402" customWidth="1"/>
    <col min="13315" max="13315" width="19.42578125" style="402" customWidth="1"/>
    <col min="13316" max="13317" width="19" style="402" customWidth="1"/>
    <col min="13318" max="13318" width="11.140625" style="402" customWidth="1"/>
    <col min="13319" max="13567" width="11.5703125" style="402"/>
    <col min="13568" max="13568" width="10" style="402" customWidth="1"/>
    <col min="13569" max="13569" width="42.85546875" style="402" customWidth="1"/>
    <col min="13570" max="13570" width="19" style="402" customWidth="1"/>
    <col min="13571" max="13571" width="19.42578125" style="402" customWidth="1"/>
    <col min="13572" max="13573" width="19" style="402" customWidth="1"/>
    <col min="13574" max="13574" width="11.140625" style="402" customWidth="1"/>
    <col min="13575" max="13823" width="11.5703125" style="402"/>
    <col min="13824" max="13824" width="10" style="402" customWidth="1"/>
    <col min="13825" max="13825" width="42.85546875" style="402" customWidth="1"/>
    <col min="13826" max="13826" width="19" style="402" customWidth="1"/>
    <col min="13827" max="13827" width="19.42578125" style="402" customWidth="1"/>
    <col min="13828" max="13829" width="19" style="402" customWidth="1"/>
    <col min="13830" max="13830" width="11.140625" style="402" customWidth="1"/>
    <col min="13831" max="14079" width="11.5703125" style="402"/>
    <col min="14080" max="14080" width="10" style="402" customWidth="1"/>
    <col min="14081" max="14081" width="42.85546875" style="402" customWidth="1"/>
    <col min="14082" max="14082" width="19" style="402" customWidth="1"/>
    <col min="14083" max="14083" width="19.42578125" style="402" customWidth="1"/>
    <col min="14084" max="14085" width="19" style="402" customWidth="1"/>
    <col min="14086" max="14086" width="11.140625" style="402" customWidth="1"/>
    <col min="14087" max="14335" width="11.5703125" style="402"/>
    <col min="14336" max="14336" width="10" style="402" customWidth="1"/>
    <col min="14337" max="14337" width="42.85546875" style="402" customWidth="1"/>
    <col min="14338" max="14338" width="19" style="402" customWidth="1"/>
    <col min="14339" max="14339" width="19.42578125" style="402" customWidth="1"/>
    <col min="14340" max="14341" width="19" style="402" customWidth="1"/>
    <col min="14342" max="14342" width="11.140625" style="402" customWidth="1"/>
    <col min="14343" max="14591" width="11.5703125" style="402"/>
    <col min="14592" max="14592" width="10" style="402" customWidth="1"/>
    <col min="14593" max="14593" width="42.85546875" style="402" customWidth="1"/>
    <col min="14594" max="14594" width="19" style="402" customWidth="1"/>
    <col min="14595" max="14595" width="19.42578125" style="402" customWidth="1"/>
    <col min="14596" max="14597" width="19" style="402" customWidth="1"/>
    <col min="14598" max="14598" width="11.140625" style="402" customWidth="1"/>
    <col min="14599" max="14847" width="11.5703125" style="402"/>
    <col min="14848" max="14848" width="10" style="402" customWidth="1"/>
    <col min="14849" max="14849" width="42.85546875" style="402" customWidth="1"/>
    <col min="14850" max="14850" width="19" style="402" customWidth="1"/>
    <col min="14851" max="14851" width="19.42578125" style="402" customWidth="1"/>
    <col min="14852" max="14853" width="19" style="402" customWidth="1"/>
    <col min="14854" max="14854" width="11.140625" style="402" customWidth="1"/>
    <col min="14855" max="15103" width="11.5703125" style="402"/>
    <col min="15104" max="15104" width="10" style="402" customWidth="1"/>
    <col min="15105" max="15105" width="42.85546875" style="402" customWidth="1"/>
    <col min="15106" max="15106" width="19" style="402" customWidth="1"/>
    <col min="15107" max="15107" width="19.42578125" style="402" customWidth="1"/>
    <col min="15108" max="15109" width="19" style="402" customWidth="1"/>
    <col min="15110" max="15110" width="11.140625" style="402" customWidth="1"/>
    <col min="15111" max="15359" width="11.5703125" style="402"/>
    <col min="15360" max="15360" width="10" style="402" customWidth="1"/>
    <col min="15361" max="15361" width="42.85546875" style="402" customWidth="1"/>
    <col min="15362" max="15362" width="19" style="402" customWidth="1"/>
    <col min="15363" max="15363" width="19.42578125" style="402" customWidth="1"/>
    <col min="15364" max="15365" width="19" style="402" customWidth="1"/>
    <col min="15366" max="15366" width="11.140625" style="402" customWidth="1"/>
    <col min="15367" max="15615" width="11.5703125" style="402"/>
    <col min="15616" max="15616" width="10" style="402" customWidth="1"/>
    <col min="15617" max="15617" width="42.85546875" style="402" customWidth="1"/>
    <col min="15618" max="15618" width="19" style="402" customWidth="1"/>
    <col min="15619" max="15619" width="19.42578125" style="402" customWidth="1"/>
    <col min="15620" max="15621" width="19" style="402" customWidth="1"/>
    <col min="15622" max="15622" width="11.140625" style="402" customWidth="1"/>
    <col min="15623" max="15871" width="11.5703125" style="402"/>
    <col min="15872" max="15872" width="10" style="402" customWidth="1"/>
    <col min="15873" max="15873" width="42.85546875" style="402" customWidth="1"/>
    <col min="15874" max="15874" width="19" style="402" customWidth="1"/>
    <col min="15875" max="15875" width="19.42578125" style="402" customWidth="1"/>
    <col min="15876" max="15877" width="19" style="402" customWidth="1"/>
    <col min="15878" max="15878" width="11.140625" style="402" customWidth="1"/>
    <col min="15879" max="16127" width="11.5703125" style="402"/>
    <col min="16128" max="16128" width="10" style="402" customWidth="1"/>
    <col min="16129" max="16129" width="42.85546875" style="402" customWidth="1"/>
    <col min="16130" max="16130" width="19" style="402" customWidth="1"/>
    <col min="16131" max="16131" width="19.42578125" style="402" customWidth="1"/>
    <col min="16132" max="16133" width="19" style="402" customWidth="1"/>
    <col min="16134" max="16134" width="11.140625" style="402" customWidth="1"/>
    <col min="16135" max="16384" width="11.5703125" style="402"/>
  </cols>
  <sheetData>
    <row r="1" spans="1:6" s="400" customFormat="1" ht="42" customHeight="1">
      <c r="A1" s="1236" t="s">
        <v>654</v>
      </c>
      <c r="B1" s="1237"/>
      <c r="D1" s="1231" t="s">
        <v>602</v>
      </c>
      <c r="E1" s="1231"/>
      <c r="F1" s="1231"/>
    </row>
    <row r="2" spans="1:6" s="401" customFormat="1" ht="16.5" customHeight="1">
      <c r="A2" s="1232"/>
      <c r="B2" s="1232"/>
      <c r="C2" s="1232"/>
      <c r="D2" s="1232"/>
      <c r="E2" s="1232"/>
      <c r="F2" s="1232"/>
    </row>
    <row r="3" spans="1:6" s="400" customFormat="1" ht="18.75" customHeight="1">
      <c r="A3" s="1233" t="s">
        <v>74</v>
      </c>
      <c r="B3" s="1233"/>
      <c r="C3" s="1233"/>
      <c r="D3" s="1233"/>
      <c r="E3" s="1233"/>
      <c r="F3" s="1233"/>
    </row>
    <row r="4" spans="1:6" s="400" customFormat="1" ht="18.75" customHeight="1">
      <c r="A4" s="1233" t="s">
        <v>568</v>
      </c>
      <c r="B4" s="1233"/>
      <c r="C4" s="1233"/>
      <c r="D4" s="1233"/>
      <c r="E4" s="1233"/>
      <c r="F4" s="1233"/>
    </row>
    <row r="5" spans="1:6" ht="19.5" customHeight="1"/>
    <row r="6" spans="1:6" s="405" customFormat="1" ht="48" customHeight="1">
      <c r="A6" s="1227" t="s">
        <v>443</v>
      </c>
      <c r="B6" s="1228"/>
      <c r="C6" s="1228"/>
      <c r="D6" s="1228"/>
      <c r="E6" s="1228"/>
      <c r="F6" s="1228"/>
    </row>
    <row r="7" spans="1:6">
      <c r="A7" s="402" t="s">
        <v>398</v>
      </c>
    </row>
    <row r="8" spans="1:6">
      <c r="A8" s="406" t="s">
        <v>399</v>
      </c>
      <c r="B8" s="406"/>
      <c r="C8" s="406"/>
      <c r="D8" s="406"/>
      <c r="E8" s="407"/>
      <c r="F8" s="408" t="s">
        <v>335</v>
      </c>
    </row>
    <row r="9" spans="1:6" s="401" customFormat="1" ht="47.25">
      <c r="A9" s="409" t="s">
        <v>80</v>
      </c>
      <c r="B9" s="410" t="s">
        <v>81</v>
      </c>
      <c r="C9" s="410" t="s">
        <v>596</v>
      </c>
      <c r="D9" s="411" t="s">
        <v>597</v>
      </c>
      <c r="E9" s="412" t="s">
        <v>598</v>
      </c>
      <c r="F9" s="410" t="s">
        <v>622</v>
      </c>
    </row>
    <row r="10" spans="1:6" s="414" customFormat="1">
      <c r="A10" s="413">
        <v>1</v>
      </c>
      <c r="B10" s="413">
        <v>2</v>
      </c>
      <c r="C10" s="413">
        <v>3</v>
      </c>
      <c r="D10" s="413">
        <v>4</v>
      </c>
      <c r="E10" s="413">
        <v>5</v>
      </c>
      <c r="F10" s="413">
        <v>6</v>
      </c>
    </row>
    <row r="11" spans="1:6" ht="28.5" customHeight="1">
      <c r="A11" s="415" t="s">
        <v>190</v>
      </c>
      <c r="B11" s="416" t="s">
        <v>380</v>
      </c>
      <c r="C11" s="417"/>
      <c r="D11" s="417"/>
      <c r="E11" s="417"/>
      <c r="F11" s="418" t="e">
        <f t="shared" ref="F11:F26" si="0">E11/D11*100</f>
        <v>#DIV/0!</v>
      </c>
    </row>
    <row r="12" spans="1:6" ht="28.5" customHeight="1">
      <c r="A12" s="415" t="s">
        <v>209</v>
      </c>
      <c r="B12" s="416" t="s">
        <v>400</v>
      </c>
      <c r="C12" s="419">
        <f>C13+C14</f>
        <v>0</v>
      </c>
      <c r="D12" s="419">
        <f>D13+D14</f>
        <v>0</v>
      </c>
      <c r="E12" s="419">
        <f>E13+E14</f>
        <v>0</v>
      </c>
      <c r="F12" s="420" t="e">
        <f>E12/D12*100</f>
        <v>#DIV/0!</v>
      </c>
    </row>
    <row r="13" spans="1:6" ht="28.5" customHeight="1">
      <c r="A13" s="415" t="s">
        <v>401</v>
      </c>
      <c r="B13" s="421" t="s">
        <v>444</v>
      </c>
      <c r="C13" s="427">
        <v>0</v>
      </c>
      <c r="D13" s="427">
        <v>0</v>
      </c>
      <c r="E13" s="427">
        <v>0</v>
      </c>
      <c r="F13" s="418" t="e">
        <f t="shared" si="0"/>
        <v>#DIV/0!</v>
      </c>
    </row>
    <row r="14" spans="1:6" ht="28.5" customHeight="1">
      <c r="A14" s="415" t="s">
        <v>413</v>
      </c>
      <c r="B14" s="421" t="s">
        <v>414</v>
      </c>
      <c r="C14" s="426">
        <f>SUM(C15:C17)</f>
        <v>0</v>
      </c>
      <c r="D14" s="426">
        <f>SUM(D15:D17)</f>
        <v>0</v>
      </c>
      <c r="E14" s="426">
        <f>SUM(E15:E17)</f>
        <v>0</v>
      </c>
      <c r="F14" s="420" t="e">
        <f t="shared" si="0"/>
        <v>#DIV/0!</v>
      </c>
    </row>
    <row r="15" spans="1:6" ht="28.5" customHeight="1">
      <c r="A15" s="415" t="s">
        <v>415</v>
      </c>
      <c r="B15" s="421" t="s">
        <v>416</v>
      </c>
      <c r="C15" s="427"/>
      <c r="D15" s="427"/>
      <c r="E15" s="427"/>
      <c r="F15" s="418" t="e">
        <f t="shared" si="0"/>
        <v>#DIV/0!</v>
      </c>
    </row>
    <row r="16" spans="1:6" ht="28.5" customHeight="1">
      <c r="A16" s="415" t="s">
        <v>417</v>
      </c>
      <c r="B16" s="421" t="s">
        <v>418</v>
      </c>
      <c r="C16" s="427"/>
      <c r="D16" s="427"/>
      <c r="E16" s="427"/>
      <c r="F16" s="418" t="e">
        <f t="shared" si="0"/>
        <v>#DIV/0!</v>
      </c>
    </row>
    <row r="17" spans="1:6" ht="28.5" customHeight="1">
      <c r="A17" s="428" t="s">
        <v>419</v>
      </c>
      <c r="B17" s="421" t="s">
        <v>420</v>
      </c>
      <c r="C17" s="427"/>
      <c r="D17" s="427"/>
      <c r="E17" s="427"/>
      <c r="F17" s="418" t="e">
        <f t="shared" si="0"/>
        <v>#DIV/0!</v>
      </c>
    </row>
    <row r="18" spans="1:6" ht="28.5" customHeight="1">
      <c r="A18" s="428"/>
      <c r="B18" s="416" t="s">
        <v>421</v>
      </c>
      <c r="C18" s="426">
        <f>C11+C12</f>
        <v>0</v>
      </c>
      <c r="D18" s="426">
        <f>D11+D12</f>
        <v>0</v>
      </c>
      <c r="E18" s="426">
        <f>E11+E12</f>
        <v>0</v>
      </c>
      <c r="F18" s="420" t="e">
        <f t="shared" si="0"/>
        <v>#DIV/0!</v>
      </c>
    </row>
    <row r="19" spans="1:6" ht="28.5" customHeight="1">
      <c r="A19" s="428" t="s">
        <v>211</v>
      </c>
      <c r="B19" s="416" t="s">
        <v>422</v>
      </c>
      <c r="C19" s="426">
        <f>C20+C23+C24</f>
        <v>0</v>
      </c>
      <c r="D19" s="426">
        <f>D20+D23+D24</f>
        <v>0</v>
      </c>
      <c r="E19" s="426">
        <f>E20+E23+E24</f>
        <v>0</v>
      </c>
      <c r="F19" s="420" t="e">
        <f t="shared" si="0"/>
        <v>#DIV/0!</v>
      </c>
    </row>
    <row r="20" spans="1:6" ht="28.5" customHeight="1">
      <c r="A20" s="428" t="s">
        <v>423</v>
      </c>
      <c r="B20" s="421" t="s">
        <v>424</v>
      </c>
      <c r="C20" s="422">
        <f>SUM(C21:C22)</f>
        <v>0</v>
      </c>
      <c r="D20" s="422">
        <f>SUM(D21:D22)</f>
        <v>0</v>
      </c>
      <c r="E20" s="422">
        <f>SUM(E21:E22)</f>
        <v>0</v>
      </c>
      <c r="F20" s="418" t="e">
        <f t="shared" si="0"/>
        <v>#DIV/0!</v>
      </c>
    </row>
    <row r="21" spans="1:6" ht="28.5" customHeight="1">
      <c r="A21" s="428" t="s">
        <v>425</v>
      </c>
      <c r="B21" s="421" t="s">
        <v>445</v>
      </c>
      <c r="C21" s="427"/>
      <c r="D21" s="427"/>
      <c r="E21" s="427"/>
      <c r="F21" s="418" t="e">
        <f t="shared" si="0"/>
        <v>#DIV/0!</v>
      </c>
    </row>
    <row r="22" spans="1:6" ht="28.5" customHeight="1">
      <c r="A22" s="428" t="s">
        <v>427</v>
      </c>
      <c r="B22" s="421" t="s">
        <v>446</v>
      </c>
      <c r="C22" s="432"/>
      <c r="D22" s="432"/>
      <c r="E22" s="432"/>
      <c r="F22" s="418" t="e">
        <f t="shared" si="0"/>
        <v>#DIV/0!</v>
      </c>
    </row>
    <row r="23" spans="1:6" ht="28.5" customHeight="1">
      <c r="A23" s="428" t="s">
        <v>437</v>
      </c>
      <c r="B23" s="428" t="s">
        <v>438</v>
      </c>
      <c r="C23" s="432"/>
      <c r="D23" s="432"/>
      <c r="E23" s="432"/>
      <c r="F23" s="418" t="e">
        <f t="shared" si="0"/>
        <v>#DIV/0!</v>
      </c>
    </row>
    <row r="24" spans="1:6" ht="28.5" customHeight="1">
      <c r="A24" s="428" t="s">
        <v>439</v>
      </c>
      <c r="B24" s="428" t="s">
        <v>440</v>
      </c>
      <c r="C24" s="432"/>
      <c r="D24" s="432"/>
      <c r="E24" s="432"/>
      <c r="F24" s="418" t="e">
        <f t="shared" si="0"/>
        <v>#DIV/0!</v>
      </c>
    </row>
    <row r="25" spans="1:6" ht="28.5" customHeight="1">
      <c r="A25" s="428" t="s">
        <v>213</v>
      </c>
      <c r="B25" s="434" t="s">
        <v>441</v>
      </c>
      <c r="C25" s="426">
        <f>C11+C12-C19</f>
        <v>0</v>
      </c>
      <c r="D25" s="426">
        <f>D11+D12-D19</f>
        <v>0</v>
      </c>
      <c r="E25" s="426">
        <f>E11+E12-E19</f>
        <v>0</v>
      </c>
      <c r="F25" s="418" t="e">
        <f t="shared" si="0"/>
        <v>#DIV/0!</v>
      </c>
    </row>
    <row r="26" spans="1:6" ht="28.5" customHeight="1">
      <c r="A26" s="428"/>
      <c r="B26" s="416" t="s">
        <v>442</v>
      </c>
      <c r="C26" s="426">
        <f>C19+C25</f>
        <v>0</v>
      </c>
      <c r="D26" s="426">
        <f>D19+D25</f>
        <v>0</v>
      </c>
      <c r="E26" s="426">
        <f>E19+E25</f>
        <v>0</v>
      </c>
      <c r="F26" s="420" t="e">
        <f t="shared" si="0"/>
        <v>#DIV/0!</v>
      </c>
    </row>
    <row r="27" spans="1:6" s="401" customFormat="1" ht="18.75" customHeight="1">
      <c r="A27" s="435"/>
      <c r="B27" s="436" t="s">
        <v>351</v>
      </c>
    </row>
    <row r="28" spans="1:6" s="401" customFormat="1" ht="19.5" customHeight="1">
      <c r="A28" s="401" t="s">
        <v>633</v>
      </c>
      <c r="B28" s="400"/>
    </row>
    <row r="29" spans="1:6" s="401" customFormat="1" ht="19.5" customHeight="1">
      <c r="A29" s="399"/>
    </row>
    <row r="30" spans="1:6" s="438" customFormat="1" ht="16.5" customHeight="1">
      <c r="A30" s="437"/>
      <c r="B30" s="437" t="s">
        <v>180</v>
      </c>
      <c r="C30" s="437"/>
      <c r="D30" s="437"/>
      <c r="E30" s="437" t="s">
        <v>225</v>
      </c>
      <c r="F30" s="437"/>
    </row>
    <row r="31" spans="1:6" s="438" customFormat="1" ht="9" customHeight="1">
      <c r="A31" s="437"/>
      <c r="B31" s="437"/>
      <c r="C31" s="437"/>
      <c r="D31" s="437"/>
      <c r="E31" s="437"/>
      <c r="F31" s="437"/>
    </row>
    <row r="32" spans="1:6" s="438" customFormat="1" ht="44.25" customHeight="1">
      <c r="A32" s="437"/>
      <c r="B32" s="437" t="s">
        <v>182</v>
      </c>
      <c r="C32" s="437"/>
      <c r="D32" s="437"/>
      <c r="E32" s="437" t="s">
        <v>183</v>
      </c>
      <c r="F32" s="437"/>
    </row>
    <row r="33" spans="1:6" s="438" customFormat="1" ht="12.75" customHeight="1">
      <c r="A33" s="437"/>
      <c r="B33" s="722" t="s">
        <v>624</v>
      </c>
      <c r="C33" s="437"/>
      <c r="D33" s="437"/>
      <c r="E33" s="722" t="s">
        <v>624</v>
      </c>
      <c r="F33" s="437"/>
    </row>
    <row r="34" spans="1:6" s="438" customFormat="1" ht="19.5" customHeight="1">
      <c r="A34" s="437"/>
      <c r="B34" s="401"/>
      <c r="C34" s="401"/>
      <c r="D34" s="401"/>
      <c r="E34" s="401"/>
      <c r="F34" s="401"/>
    </row>
    <row r="35" spans="1:6" s="438" customFormat="1" ht="32.25" customHeight="1">
      <c r="A35" s="437"/>
      <c r="B35" s="696"/>
      <c r="C35" s="437"/>
      <c r="D35" s="437"/>
      <c r="E35" s="696"/>
      <c r="F35" s="437"/>
    </row>
    <row r="36" spans="1:6" s="438" customFormat="1" ht="12.75"/>
    <row r="37" spans="1:6" s="400" customFormat="1" ht="12.75">
      <c r="A37" s="438"/>
      <c r="B37" s="438"/>
      <c r="C37" s="438"/>
      <c r="D37" s="438"/>
      <c r="E37" s="438"/>
      <c r="F37" s="438"/>
    </row>
    <row r="38" spans="1:6" s="400" customFormat="1" ht="15" customHeight="1">
      <c r="A38" s="438"/>
      <c r="B38" s="438"/>
      <c r="C38" s="438"/>
      <c r="D38" s="1234"/>
      <c r="E38" s="1234"/>
      <c r="F38" s="1234"/>
    </row>
    <row r="39" spans="1:6" s="401" customFormat="1" ht="20.25" customHeight="1">
      <c r="A39" s="437"/>
      <c r="B39" s="437"/>
      <c r="C39" s="437"/>
      <c r="D39" s="1235"/>
      <c r="E39" s="1235"/>
      <c r="F39" s="1235"/>
    </row>
  </sheetData>
  <mergeCells count="8">
    <mergeCell ref="D38:F38"/>
    <mergeCell ref="D39:F39"/>
    <mergeCell ref="A6:F6"/>
    <mergeCell ref="A1:B1"/>
    <mergeCell ref="D1:F1"/>
    <mergeCell ref="A2:F2"/>
    <mergeCell ref="A3:F3"/>
    <mergeCell ref="A4:F4"/>
  </mergeCells>
  <pageMargins left="0.78740157480314965" right="0.78740157480314965" top="0.78740157480314965" bottom="0.78740157480314965" header="0.11811023622047245" footer="0.11811023622047245"/>
  <pageSetup paperSize="9" scale="60" orientation="portrait" useFirstPageNumber="1" verticalDpi="598"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2"/>
  <sheetViews>
    <sheetView view="pageBreakPreview" zoomScaleNormal="100" workbookViewId="0">
      <selection activeCell="C30" sqref="C30"/>
    </sheetView>
  </sheetViews>
  <sheetFormatPr defaultColWidth="11.5703125" defaultRowHeight="15.75"/>
  <cols>
    <col min="1" max="1" width="10" style="443" customWidth="1"/>
    <col min="2" max="2" width="41.85546875" style="443" customWidth="1"/>
    <col min="3" max="3" width="19.5703125" style="443" customWidth="1"/>
    <col min="4" max="4" width="17.140625" style="443" customWidth="1"/>
    <col min="5" max="5" width="17.140625" style="444" customWidth="1"/>
    <col min="6" max="6" width="14.5703125" style="445" customWidth="1"/>
    <col min="7" max="255" width="11.5703125" style="443"/>
    <col min="256" max="256" width="10" style="443" customWidth="1"/>
    <col min="257" max="257" width="37.85546875" style="443" customWidth="1"/>
    <col min="258" max="258" width="17.140625" style="443" customWidth="1"/>
    <col min="259" max="259" width="19.5703125" style="443" customWidth="1"/>
    <col min="260" max="261" width="17.140625" style="443" customWidth="1"/>
    <col min="262" max="262" width="14.5703125" style="443" customWidth="1"/>
    <col min="263" max="511" width="11.5703125" style="443"/>
    <col min="512" max="512" width="10" style="443" customWidth="1"/>
    <col min="513" max="513" width="37.85546875" style="443" customWidth="1"/>
    <col min="514" max="514" width="17.140625" style="443" customWidth="1"/>
    <col min="515" max="515" width="19.5703125" style="443" customWidth="1"/>
    <col min="516" max="517" width="17.140625" style="443" customWidth="1"/>
    <col min="518" max="518" width="14.5703125" style="443" customWidth="1"/>
    <col min="519" max="767" width="11.5703125" style="443"/>
    <col min="768" max="768" width="10" style="443" customWidth="1"/>
    <col min="769" max="769" width="37.85546875" style="443" customWidth="1"/>
    <col min="770" max="770" width="17.140625" style="443" customWidth="1"/>
    <col min="771" max="771" width="19.5703125" style="443" customWidth="1"/>
    <col min="772" max="773" width="17.140625" style="443" customWidth="1"/>
    <col min="774" max="774" width="14.5703125" style="443" customWidth="1"/>
    <col min="775" max="1023" width="11.5703125" style="443"/>
    <col min="1024" max="1024" width="10" style="443" customWidth="1"/>
    <col min="1025" max="1025" width="37.85546875" style="443" customWidth="1"/>
    <col min="1026" max="1026" width="17.140625" style="443" customWidth="1"/>
    <col min="1027" max="1027" width="19.5703125" style="443" customWidth="1"/>
    <col min="1028" max="1029" width="17.140625" style="443" customWidth="1"/>
    <col min="1030" max="1030" width="14.5703125" style="443" customWidth="1"/>
    <col min="1031" max="1279" width="11.5703125" style="443"/>
    <col min="1280" max="1280" width="10" style="443" customWidth="1"/>
    <col min="1281" max="1281" width="37.85546875" style="443" customWidth="1"/>
    <col min="1282" max="1282" width="17.140625" style="443" customWidth="1"/>
    <col min="1283" max="1283" width="19.5703125" style="443" customWidth="1"/>
    <col min="1284" max="1285" width="17.140625" style="443" customWidth="1"/>
    <col min="1286" max="1286" width="14.5703125" style="443" customWidth="1"/>
    <col min="1287" max="1535" width="11.5703125" style="443"/>
    <col min="1536" max="1536" width="10" style="443" customWidth="1"/>
    <col min="1537" max="1537" width="37.85546875" style="443" customWidth="1"/>
    <col min="1538" max="1538" width="17.140625" style="443" customWidth="1"/>
    <col min="1539" max="1539" width="19.5703125" style="443" customWidth="1"/>
    <col min="1540" max="1541" width="17.140625" style="443" customWidth="1"/>
    <col min="1542" max="1542" width="14.5703125" style="443" customWidth="1"/>
    <col min="1543" max="1791" width="11.5703125" style="443"/>
    <col min="1792" max="1792" width="10" style="443" customWidth="1"/>
    <col min="1793" max="1793" width="37.85546875" style="443" customWidth="1"/>
    <col min="1794" max="1794" width="17.140625" style="443" customWidth="1"/>
    <col min="1795" max="1795" width="19.5703125" style="443" customWidth="1"/>
    <col min="1796" max="1797" width="17.140625" style="443" customWidth="1"/>
    <col min="1798" max="1798" width="14.5703125" style="443" customWidth="1"/>
    <col min="1799" max="2047" width="11.5703125" style="443"/>
    <col min="2048" max="2048" width="10" style="443" customWidth="1"/>
    <col min="2049" max="2049" width="37.85546875" style="443" customWidth="1"/>
    <col min="2050" max="2050" width="17.140625" style="443" customWidth="1"/>
    <col min="2051" max="2051" width="19.5703125" style="443" customWidth="1"/>
    <col min="2052" max="2053" width="17.140625" style="443" customWidth="1"/>
    <col min="2054" max="2054" width="14.5703125" style="443" customWidth="1"/>
    <col min="2055" max="2303" width="11.5703125" style="443"/>
    <col min="2304" max="2304" width="10" style="443" customWidth="1"/>
    <col min="2305" max="2305" width="37.85546875" style="443" customWidth="1"/>
    <col min="2306" max="2306" width="17.140625" style="443" customWidth="1"/>
    <col min="2307" max="2307" width="19.5703125" style="443" customWidth="1"/>
    <col min="2308" max="2309" width="17.140625" style="443" customWidth="1"/>
    <col min="2310" max="2310" width="14.5703125" style="443" customWidth="1"/>
    <col min="2311" max="2559" width="11.5703125" style="443"/>
    <col min="2560" max="2560" width="10" style="443" customWidth="1"/>
    <col min="2561" max="2561" width="37.85546875" style="443" customWidth="1"/>
    <col min="2562" max="2562" width="17.140625" style="443" customWidth="1"/>
    <col min="2563" max="2563" width="19.5703125" style="443" customWidth="1"/>
    <col min="2564" max="2565" width="17.140625" style="443" customWidth="1"/>
    <col min="2566" max="2566" width="14.5703125" style="443" customWidth="1"/>
    <col min="2567" max="2815" width="11.5703125" style="443"/>
    <col min="2816" max="2816" width="10" style="443" customWidth="1"/>
    <col min="2817" max="2817" width="37.85546875" style="443" customWidth="1"/>
    <col min="2818" max="2818" width="17.140625" style="443" customWidth="1"/>
    <col min="2819" max="2819" width="19.5703125" style="443" customWidth="1"/>
    <col min="2820" max="2821" width="17.140625" style="443" customWidth="1"/>
    <col min="2822" max="2822" width="14.5703125" style="443" customWidth="1"/>
    <col min="2823" max="3071" width="11.5703125" style="443"/>
    <col min="3072" max="3072" width="10" style="443" customWidth="1"/>
    <col min="3073" max="3073" width="37.85546875" style="443" customWidth="1"/>
    <col min="3074" max="3074" width="17.140625" style="443" customWidth="1"/>
    <col min="3075" max="3075" width="19.5703125" style="443" customWidth="1"/>
    <col min="3076" max="3077" width="17.140625" style="443" customWidth="1"/>
    <col min="3078" max="3078" width="14.5703125" style="443" customWidth="1"/>
    <col min="3079" max="3327" width="11.5703125" style="443"/>
    <col min="3328" max="3328" width="10" style="443" customWidth="1"/>
    <col min="3329" max="3329" width="37.85546875" style="443" customWidth="1"/>
    <col min="3330" max="3330" width="17.140625" style="443" customWidth="1"/>
    <col min="3331" max="3331" width="19.5703125" style="443" customWidth="1"/>
    <col min="3332" max="3333" width="17.140625" style="443" customWidth="1"/>
    <col min="3334" max="3334" width="14.5703125" style="443" customWidth="1"/>
    <col min="3335" max="3583" width="11.5703125" style="443"/>
    <col min="3584" max="3584" width="10" style="443" customWidth="1"/>
    <col min="3585" max="3585" width="37.85546875" style="443" customWidth="1"/>
    <col min="3586" max="3586" width="17.140625" style="443" customWidth="1"/>
    <col min="3587" max="3587" width="19.5703125" style="443" customWidth="1"/>
    <col min="3588" max="3589" width="17.140625" style="443" customWidth="1"/>
    <col min="3590" max="3590" width="14.5703125" style="443" customWidth="1"/>
    <col min="3591" max="3839" width="11.5703125" style="443"/>
    <col min="3840" max="3840" width="10" style="443" customWidth="1"/>
    <col min="3841" max="3841" width="37.85546875" style="443" customWidth="1"/>
    <col min="3842" max="3842" width="17.140625" style="443" customWidth="1"/>
    <col min="3843" max="3843" width="19.5703125" style="443" customWidth="1"/>
    <col min="3844" max="3845" width="17.140625" style="443" customWidth="1"/>
    <col min="3846" max="3846" width="14.5703125" style="443" customWidth="1"/>
    <col min="3847" max="4095" width="11.5703125" style="443"/>
    <col min="4096" max="4096" width="10" style="443" customWidth="1"/>
    <col min="4097" max="4097" width="37.85546875" style="443" customWidth="1"/>
    <col min="4098" max="4098" width="17.140625" style="443" customWidth="1"/>
    <col min="4099" max="4099" width="19.5703125" style="443" customWidth="1"/>
    <col min="4100" max="4101" width="17.140625" style="443" customWidth="1"/>
    <col min="4102" max="4102" width="14.5703125" style="443" customWidth="1"/>
    <col min="4103" max="4351" width="11.5703125" style="443"/>
    <col min="4352" max="4352" width="10" style="443" customWidth="1"/>
    <col min="4353" max="4353" width="37.85546875" style="443" customWidth="1"/>
    <col min="4354" max="4354" width="17.140625" style="443" customWidth="1"/>
    <col min="4355" max="4355" width="19.5703125" style="443" customWidth="1"/>
    <col min="4356" max="4357" width="17.140625" style="443" customWidth="1"/>
    <col min="4358" max="4358" width="14.5703125" style="443" customWidth="1"/>
    <col min="4359" max="4607" width="11.5703125" style="443"/>
    <col min="4608" max="4608" width="10" style="443" customWidth="1"/>
    <col min="4609" max="4609" width="37.85546875" style="443" customWidth="1"/>
    <col min="4610" max="4610" width="17.140625" style="443" customWidth="1"/>
    <col min="4611" max="4611" width="19.5703125" style="443" customWidth="1"/>
    <col min="4612" max="4613" width="17.140625" style="443" customWidth="1"/>
    <col min="4614" max="4614" width="14.5703125" style="443" customWidth="1"/>
    <col min="4615" max="4863" width="11.5703125" style="443"/>
    <col min="4864" max="4864" width="10" style="443" customWidth="1"/>
    <col min="4865" max="4865" width="37.85546875" style="443" customWidth="1"/>
    <col min="4866" max="4866" width="17.140625" style="443" customWidth="1"/>
    <col min="4867" max="4867" width="19.5703125" style="443" customWidth="1"/>
    <col min="4868" max="4869" width="17.140625" style="443" customWidth="1"/>
    <col min="4870" max="4870" width="14.5703125" style="443" customWidth="1"/>
    <col min="4871" max="5119" width="11.5703125" style="443"/>
    <col min="5120" max="5120" width="10" style="443" customWidth="1"/>
    <col min="5121" max="5121" width="37.85546875" style="443" customWidth="1"/>
    <col min="5122" max="5122" width="17.140625" style="443" customWidth="1"/>
    <col min="5123" max="5123" width="19.5703125" style="443" customWidth="1"/>
    <col min="5124" max="5125" width="17.140625" style="443" customWidth="1"/>
    <col min="5126" max="5126" width="14.5703125" style="443" customWidth="1"/>
    <col min="5127" max="5375" width="11.5703125" style="443"/>
    <col min="5376" max="5376" width="10" style="443" customWidth="1"/>
    <col min="5377" max="5377" width="37.85546875" style="443" customWidth="1"/>
    <col min="5378" max="5378" width="17.140625" style="443" customWidth="1"/>
    <col min="5379" max="5379" width="19.5703125" style="443" customWidth="1"/>
    <col min="5380" max="5381" width="17.140625" style="443" customWidth="1"/>
    <col min="5382" max="5382" width="14.5703125" style="443" customWidth="1"/>
    <col min="5383" max="5631" width="11.5703125" style="443"/>
    <col min="5632" max="5632" width="10" style="443" customWidth="1"/>
    <col min="5633" max="5633" width="37.85546875" style="443" customWidth="1"/>
    <col min="5634" max="5634" width="17.140625" style="443" customWidth="1"/>
    <col min="5635" max="5635" width="19.5703125" style="443" customWidth="1"/>
    <col min="5636" max="5637" width="17.140625" style="443" customWidth="1"/>
    <col min="5638" max="5638" width="14.5703125" style="443" customWidth="1"/>
    <col min="5639" max="5887" width="11.5703125" style="443"/>
    <col min="5888" max="5888" width="10" style="443" customWidth="1"/>
    <col min="5889" max="5889" width="37.85546875" style="443" customWidth="1"/>
    <col min="5890" max="5890" width="17.140625" style="443" customWidth="1"/>
    <col min="5891" max="5891" width="19.5703125" style="443" customWidth="1"/>
    <col min="5892" max="5893" width="17.140625" style="443" customWidth="1"/>
    <col min="5894" max="5894" width="14.5703125" style="443" customWidth="1"/>
    <col min="5895" max="6143" width="11.5703125" style="443"/>
    <col min="6144" max="6144" width="10" style="443" customWidth="1"/>
    <col min="6145" max="6145" width="37.85546875" style="443" customWidth="1"/>
    <col min="6146" max="6146" width="17.140625" style="443" customWidth="1"/>
    <col min="6147" max="6147" width="19.5703125" style="443" customWidth="1"/>
    <col min="6148" max="6149" width="17.140625" style="443" customWidth="1"/>
    <col min="6150" max="6150" width="14.5703125" style="443" customWidth="1"/>
    <col min="6151" max="6399" width="11.5703125" style="443"/>
    <col min="6400" max="6400" width="10" style="443" customWidth="1"/>
    <col min="6401" max="6401" width="37.85546875" style="443" customWidth="1"/>
    <col min="6402" max="6402" width="17.140625" style="443" customWidth="1"/>
    <col min="6403" max="6403" width="19.5703125" style="443" customWidth="1"/>
    <col min="6404" max="6405" width="17.140625" style="443" customWidth="1"/>
    <col min="6406" max="6406" width="14.5703125" style="443" customWidth="1"/>
    <col min="6407" max="6655" width="11.5703125" style="443"/>
    <col min="6656" max="6656" width="10" style="443" customWidth="1"/>
    <col min="6657" max="6657" width="37.85546875" style="443" customWidth="1"/>
    <col min="6658" max="6658" width="17.140625" style="443" customWidth="1"/>
    <col min="6659" max="6659" width="19.5703125" style="443" customWidth="1"/>
    <col min="6660" max="6661" width="17.140625" style="443" customWidth="1"/>
    <col min="6662" max="6662" width="14.5703125" style="443" customWidth="1"/>
    <col min="6663" max="6911" width="11.5703125" style="443"/>
    <col min="6912" max="6912" width="10" style="443" customWidth="1"/>
    <col min="6913" max="6913" width="37.85546875" style="443" customWidth="1"/>
    <col min="6914" max="6914" width="17.140625" style="443" customWidth="1"/>
    <col min="6915" max="6915" width="19.5703125" style="443" customWidth="1"/>
    <col min="6916" max="6917" width="17.140625" style="443" customWidth="1"/>
    <col min="6918" max="6918" width="14.5703125" style="443" customWidth="1"/>
    <col min="6919" max="7167" width="11.5703125" style="443"/>
    <col min="7168" max="7168" width="10" style="443" customWidth="1"/>
    <col min="7169" max="7169" width="37.85546875" style="443" customWidth="1"/>
    <col min="7170" max="7170" width="17.140625" style="443" customWidth="1"/>
    <col min="7171" max="7171" width="19.5703125" style="443" customWidth="1"/>
    <col min="7172" max="7173" width="17.140625" style="443" customWidth="1"/>
    <col min="7174" max="7174" width="14.5703125" style="443" customWidth="1"/>
    <col min="7175" max="7423" width="11.5703125" style="443"/>
    <col min="7424" max="7424" width="10" style="443" customWidth="1"/>
    <col min="7425" max="7425" width="37.85546875" style="443" customWidth="1"/>
    <col min="7426" max="7426" width="17.140625" style="443" customWidth="1"/>
    <col min="7427" max="7427" width="19.5703125" style="443" customWidth="1"/>
    <col min="7428" max="7429" width="17.140625" style="443" customWidth="1"/>
    <col min="7430" max="7430" width="14.5703125" style="443" customWidth="1"/>
    <col min="7431" max="7679" width="11.5703125" style="443"/>
    <col min="7680" max="7680" width="10" style="443" customWidth="1"/>
    <col min="7681" max="7681" width="37.85546875" style="443" customWidth="1"/>
    <col min="7682" max="7682" width="17.140625" style="443" customWidth="1"/>
    <col min="7683" max="7683" width="19.5703125" style="443" customWidth="1"/>
    <col min="7684" max="7685" width="17.140625" style="443" customWidth="1"/>
    <col min="7686" max="7686" width="14.5703125" style="443" customWidth="1"/>
    <col min="7687" max="7935" width="11.5703125" style="443"/>
    <col min="7936" max="7936" width="10" style="443" customWidth="1"/>
    <col min="7937" max="7937" width="37.85546875" style="443" customWidth="1"/>
    <col min="7938" max="7938" width="17.140625" style="443" customWidth="1"/>
    <col min="7939" max="7939" width="19.5703125" style="443" customWidth="1"/>
    <col min="7940" max="7941" width="17.140625" style="443" customWidth="1"/>
    <col min="7942" max="7942" width="14.5703125" style="443" customWidth="1"/>
    <col min="7943" max="8191" width="11.5703125" style="443"/>
    <col min="8192" max="8192" width="10" style="443" customWidth="1"/>
    <col min="8193" max="8193" width="37.85546875" style="443" customWidth="1"/>
    <col min="8194" max="8194" width="17.140625" style="443" customWidth="1"/>
    <col min="8195" max="8195" width="19.5703125" style="443" customWidth="1"/>
    <col min="8196" max="8197" width="17.140625" style="443" customWidth="1"/>
    <col min="8198" max="8198" width="14.5703125" style="443" customWidth="1"/>
    <col min="8199" max="8447" width="11.5703125" style="443"/>
    <col min="8448" max="8448" width="10" style="443" customWidth="1"/>
    <col min="8449" max="8449" width="37.85546875" style="443" customWidth="1"/>
    <col min="8450" max="8450" width="17.140625" style="443" customWidth="1"/>
    <col min="8451" max="8451" width="19.5703125" style="443" customWidth="1"/>
    <col min="8452" max="8453" width="17.140625" style="443" customWidth="1"/>
    <col min="8454" max="8454" width="14.5703125" style="443" customWidth="1"/>
    <col min="8455" max="8703" width="11.5703125" style="443"/>
    <col min="8704" max="8704" width="10" style="443" customWidth="1"/>
    <col min="8705" max="8705" width="37.85546875" style="443" customWidth="1"/>
    <col min="8706" max="8706" width="17.140625" style="443" customWidth="1"/>
    <col min="8707" max="8707" width="19.5703125" style="443" customWidth="1"/>
    <col min="8708" max="8709" width="17.140625" style="443" customWidth="1"/>
    <col min="8710" max="8710" width="14.5703125" style="443" customWidth="1"/>
    <col min="8711" max="8959" width="11.5703125" style="443"/>
    <col min="8960" max="8960" width="10" style="443" customWidth="1"/>
    <col min="8961" max="8961" width="37.85546875" style="443" customWidth="1"/>
    <col min="8962" max="8962" width="17.140625" style="443" customWidth="1"/>
    <col min="8963" max="8963" width="19.5703125" style="443" customWidth="1"/>
    <col min="8964" max="8965" width="17.140625" style="443" customWidth="1"/>
    <col min="8966" max="8966" width="14.5703125" style="443" customWidth="1"/>
    <col min="8967" max="9215" width="11.5703125" style="443"/>
    <col min="9216" max="9216" width="10" style="443" customWidth="1"/>
    <col min="9217" max="9217" width="37.85546875" style="443" customWidth="1"/>
    <col min="9218" max="9218" width="17.140625" style="443" customWidth="1"/>
    <col min="9219" max="9219" width="19.5703125" style="443" customWidth="1"/>
    <col min="9220" max="9221" width="17.140625" style="443" customWidth="1"/>
    <col min="9222" max="9222" width="14.5703125" style="443" customWidth="1"/>
    <col min="9223" max="9471" width="11.5703125" style="443"/>
    <col min="9472" max="9472" width="10" style="443" customWidth="1"/>
    <col min="9473" max="9473" width="37.85546875" style="443" customWidth="1"/>
    <col min="9474" max="9474" width="17.140625" style="443" customWidth="1"/>
    <col min="9475" max="9475" width="19.5703125" style="443" customWidth="1"/>
    <col min="9476" max="9477" width="17.140625" style="443" customWidth="1"/>
    <col min="9478" max="9478" width="14.5703125" style="443" customWidth="1"/>
    <col min="9479" max="9727" width="11.5703125" style="443"/>
    <col min="9728" max="9728" width="10" style="443" customWidth="1"/>
    <col min="9729" max="9729" width="37.85546875" style="443" customWidth="1"/>
    <col min="9730" max="9730" width="17.140625" style="443" customWidth="1"/>
    <col min="9731" max="9731" width="19.5703125" style="443" customWidth="1"/>
    <col min="9732" max="9733" width="17.140625" style="443" customWidth="1"/>
    <col min="9734" max="9734" width="14.5703125" style="443" customWidth="1"/>
    <col min="9735" max="9983" width="11.5703125" style="443"/>
    <col min="9984" max="9984" width="10" style="443" customWidth="1"/>
    <col min="9985" max="9985" width="37.85546875" style="443" customWidth="1"/>
    <col min="9986" max="9986" width="17.140625" style="443" customWidth="1"/>
    <col min="9987" max="9987" width="19.5703125" style="443" customWidth="1"/>
    <col min="9988" max="9989" width="17.140625" style="443" customWidth="1"/>
    <col min="9990" max="9990" width="14.5703125" style="443" customWidth="1"/>
    <col min="9991" max="10239" width="11.5703125" style="443"/>
    <col min="10240" max="10240" width="10" style="443" customWidth="1"/>
    <col min="10241" max="10241" width="37.85546875" style="443" customWidth="1"/>
    <col min="10242" max="10242" width="17.140625" style="443" customWidth="1"/>
    <col min="10243" max="10243" width="19.5703125" style="443" customWidth="1"/>
    <col min="10244" max="10245" width="17.140625" style="443" customWidth="1"/>
    <col min="10246" max="10246" width="14.5703125" style="443" customWidth="1"/>
    <col min="10247" max="10495" width="11.5703125" style="443"/>
    <col min="10496" max="10496" width="10" style="443" customWidth="1"/>
    <col min="10497" max="10497" width="37.85546875" style="443" customWidth="1"/>
    <col min="10498" max="10498" width="17.140625" style="443" customWidth="1"/>
    <col min="10499" max="10499" width="19.5703125" style="443" customWidth="1"/>
    <col min="10500" max="10501" width="17.140625" style="443" customWidth="1"/>
    <col min="10502" max="10502" width="14.5703125" style="443" customWidth="1"/>
    <col min="10503" max="10751" width="11.5703125" style="443"/>
    <col min="10752" max="10752" width="10" style="443" customWidth="1"/>
    <col min="10753" max="10753" width="37.85546875" style="443" customWidth="1"/>
    <col min="10754" max="10754" width="17.140625" style="443" customWidth="1"/>
    <col min="10755" max="10755" width="19.5703125" style="443" customWidth="1"/>
    <col min="10756" max="10757" width="17.140625" style="443" customWidth="1"/>
    <col min="10758" max="10758" width="14.5703125" style="443" customWidth="1"/>
    <col min="10759" max="11007" width="11.5703125" style="443"/>
    <col min="11008" max="11008" width="10" style="443" customWidth="1"/>
    <col min="11009" max="11009" width="37.85546875" style="443" customWidth="1"/>
    <col min="11010" max="11010" width="17.140625" style="443" customWidth="1"/>
    <col min="11011" max="11011" width="19.5703125" style="443" customWidth="1"/>
    <col min="11012" max="11013" width="17.140625" style="443" customWidth="1"/>
    <col min="11014" max="11014" width="14.5703125" style="443" customWidth="1"/>
    <col min="11015" max="11263" width="11.5703125" style="443"/>
    <col min="11264" max="11264" width="10" style="443" customWidth="1"/>
    <col min="11265" max="11265" width="37.85546875" style="443" customWidth="1"/>
    <col min="11266" max="11266" width="17.140625" style="443" customWidth="1"/>
    <col min="11267" max="11267" width="19.5703125" style="443" customWidth="1"/>
    <col min="11268" max="11269" width="17.140625" style="443" customWidth="1"/>
    <col min="11270" max="11270" width="14.5703125" style="443" customWidth="1"/>
    <col min="11271" max="11519" width="11.5703125" style="443"/>
    <col min="11520" max="11520" width="10" style="443" customWidth="1"/>
    <col min="11521" max="11521" width="37.85546875" style="443" customWidth="1"/>
    <col min="11522" max="11522" width="17.140625" style="443" customWidth="1"/>
    <col min="11523" max="11523" width="19.5703125" style="443" customWidth="1"/>
    <col min="11524" max="11525" width="17.140625" style="443" customWidth="1"/>
    <col min="11526" max="11526" width="14.5703125" style="443" customWidth="1"/>
    <col min="11527" max="11775" width="11.5703125" style="443"/>
    <col min="11776" max="11776" width="10" style="443" customWidth="1"/>
    <col min="11777" max="11777" width="37.85546875" style="443" customWidth="1"/>
    <col min="11778" max="11778" width="17.140625" style="443" customWidth="1"/>
    <col min="11779" max="11779" width="19.5703125" style="443" customWidth="1"/>
    <col min="11780" max="11781" width="17.140625" style="443" customWidth="1"/>
    <col min="11782" max="11782" width="14.5703125" style="443" customWidth="1"/>
    <col min="11783" max="12031" width="11.5703125" style="443"/>
    <col min="12032" max="12032" width="10" style="443" customWidth="1"/>
    <col min="12033" max="12033" width="37.85546875" style="443" customWidth="1"/>
    <col min="12034" max="12034" width="17.140625" style="443" customWidth="1"/>
    <col min="12035" max="12035" width="19.5703125" style="443" customWidth="1"/>
    <col min="12036" max="12037" width="17.140625" style="443" customWidth="1"/>
    <col min="12038" max="12038" width="14.5703125" style="443" customWidth="1"/>
    <col min="12039" max="12287" width="11.5703125" style="443"/>
    <col min="12288" max="12288" width="10" style="443" customWidth="1"/>
    <col min="12289" max="12289" width="37.85546875" style="443" customWidth="1"/>
    <col min="12290" max="12290" width="17.140625" style="443" customWidth="1"/>
    <col min="12291" max="12291" width="19.5703125" style="443" customWidth="1"/>
    <col min="12292" max="12293" width="17.140625" style="443" customWidth="1"/>
    <col min="12294" max="12294" width="14.5703125" style="443" customWidth="1"/>
    <col min="12295" max="12543" width="11.5703125" style="443"/>
    <col min="12544" max="12544" width="10" style="443" customWidth="1"/>
    <col min="12545" max="12545" width="37.85546875" style="443" customWidth="1"/>
    <col min="12546" max="12546" width="17.140625" style="443" customWidth="1"/>
    <col min="12547" max="12547" width="19.5703125" style="443" customWidth="1"/>
    <col min="12548" max="12549" width="17.140625" style="443" customWidth="1"/>
    <col min="12550" max="12550" width="14.5703125" style="443" customWidth="1"/>
    <col min="12551" max="12799" width="11.5703125" style="443"/>
    <col min="12800" max="12800" width="10" style="443" customWidth="1"/>
    <col min="12801" max="12801" width="37.85546875" style="443" customWidth="1"/>
    <col min="12802" max="12802" width="17.140625" style="443" customWidth="1"/>
    <col min="12803" max="12803" width="19.5703125" style="443" customWidth="1"/>
    <col min="12804" max="12805" width="17.140625" style="443" customWidth="1"/>
    <col min="12806" max="12806" width="14.5703125" style="443" customWidth="1"/>
    <col min="12807" max="13055" width="11.5703125" style="443"/>
    <col min="13056" max="13056" width="10" style="443" customWidth="1"/>
    <col min="13057" max="13057" width="37.85546875" style="443" customWidth="1"/>
    <col min="13058" max="13058" width="17.140625" style="443" customWidth="1"/>
    <col min="13059" max="13059" width="19.5703125" style="443" customWidth="1"/>
    <col min="13060" max="13061" width="17.140625" style="443" customWidth="1"/>
    <col min="13062" max="13062" width="14.5703125" style="443" customWidth="1"/>
    <col min="13063" max="13311" width="11.5703125" style="443"/>
    <col min="13312" max="13312" width="10" style="443" customWidth="1"/>
    <col min="13313" max="13313" width="37.85546875" style="443" customWidth="1"/>
    <col min="13314" max="13314" width="17.140625" style="443" customWidth="1"/>
    <col min="13315" max="13315" width="19.5703125" style="443" customWidth="1"/>
    <col min="13316" max="13317" width="17.140625" style="443" customWidth="1"/>
    <col min="13318" max="13318" width="14.5703125" style="443" customWidth="1"/>
    <col min="13319" max="13567" width="11.5703125" style="443"/>
    <col min="13568" max="13568" width="10" style="443" customWidth="1"/>
    <col min="13569" max="13569" width="37.85546875" style="443" customWidth="1"/>
    <col min="13570" max="13570" width="17.140625" style="443" customWidth="1"/>
    <col min="13571" max="13571" width="19.5703125" style="443" customWidth="1"/>
    <col min="13572" max="13573" width="17.140625" style="443" customWidth="1"/>
    <col min="13574" max="13574" width="14.5703125" style="443" customWidth="1"/>
    <col min="13575" max="13823" width="11.5703125" style="443"/>
    <col min="13824" max="13824" width="10" style="443" customWidth="1"/>
    <col min="13825" max="13825" width="37.85546875" style="443" customWidth="1"/>
    <col min="13826" max="13826" width="17.140625" style="443" customWidth="1"/>
    <col min="13827" max="13827" width="19.5703125" style="443" customWidth="1"/>
    <col min="13828" max="13829" width="17.140625" style="443" customWidth="1"/>
    <col min="13830" max="13830" width="14.5703125" style="443" customWidth="1"/>
    <col min="13831" max="14079" width="11.5703125" style="443"/>
    <col min="14080" max="14080" width="10" style="443" customWidth="1"/>
    <col min="14081" max="14081" width="37.85546875" style="443" customWidth="1"/>
    <col min="14082" max="14082" width="17.140625" style="443" customWidth="1"/>
    <col min="14083" max="14083" width="19.5703125" style="443" customWidth="1"/>
    <col min="14084" max="14085" width="17.140625" style="443" customWidth="1"/>
    <col min="14086" max="14086" width="14.5703125" style="443" customWidth="1"/>
    <col min="14087" max="14335" width="11.5703125" style="443"/>
    <col min="14336" max="14336" width="10" style="443" customWidth="1"/>
    <col min="14337" max="14337" width="37.85546875" style="443" customWidth="1"/>
    <col min="14338" max="14338" width="17.140625" style="443" customWidth="1"/>
    <col min="14339" max="14339" width="19.5703125" style="443" customWidth="1"/>
    <col min="14340" max="14341" width="17.140625" style="443" customWidth="1"/>
    <col min="14342" max="14342" width="14.5703125" style="443" customWidth="1"/>
    <col min="14343" max="14591" width="11.5703125" style="443"/>
    <col min="14592" max="14592" width="10" style="443" customWidth="1"/>
    <col min="14593" max="14593" width="37.85546875" style="443" customWidth="1"/>
    <col min="14594" max="14594" width="17.140625" style="443" customWidth="1"/>
    <col min="14595" max="14595" width="19.5703125" style="443" customWidth="1"/>
    <col min="14596" max="14597" width="17.140625" style="443" customWidth="1"/>
    <col min="14598" max="14598" width="14.5703125" style="443" customWidth="1"/>
    <col min="14599" max="14847" width="11.5703125" style="443"/>
    <col min="14848" max="14848" width="10" style="443" customWidth="1"/>
    <col min="14849" max="14849" width="37.85546875" style="443" customWidth="1"/>
    <col min="14850" max="14850" width="17.140625" style="443" customWidth="1"/>
    <col min="14851" max="14851" width="19.5703125" style="443" customWidth="1"/>
    <col min="14852" max="14853" width="17.140625" style="443" customWidth="1"/>
    <col min="14854" max="14854" width="14.5703125" style="443" customWidth="1"/>
    <col min="14855" max="15103" width="11.5703125" style="443"/>
    <col min="15104" max="15104" width="10" style="443" customWidth="1"/>
    <col min="15105" max="15105" width="37.85546875" style="443" customWidth="1"/>
    <col min="15106" max="15106" width="17.140625" style="443" customWidth="1"/>
    <col min="15107" max="15107" width="19.5703125" style="443" customWidth="1"/>
    <col min="15108" max="15109" width="17.140625" style="443" customWidth="1"/>
    <col min="15110" max="15110" width="14.5703125" style="443" customWidth="1"/>
    <col min="15111" max="15359" width="11.5703125" style="443"/>
    <col min="15360" max="15360" width="10" style="443" customWidth="1"/>
    <col min="15361" max="15361" width="37.85546875" style="443" customWidth="1"/>
    <col min="15362" max="15362" width="17.140625" style="443" customWidth="1"/>
    <col min="15363" max="15363" width="19.5703125" style="443" customWidth="1"/>
    <col min="15364" max="15365" width="17.140625" style="443" customWidth="1"/>
    <col min="15366" max="15366" width="14.5703125" style="443" customWidth="1"/>
    <col min="15367" max="15615" width="11.5703125" style="443"/>
    <col min="15616" max="15616" width="10" style="443" customWidth="1"/>
    <col min="15617" max="15617" width="37.85546875" style="443" customWidth="1"/>
    <col min="15618" max="15618" width="17.140625" style="443" customWidth="1"/>
    <col min="15619" max="15619" width="19.5703125" style="443" customWidth="1"/>
    <col min="15620" max="15621" width="17.140625" style="443" customWidth="1"/>
    <col min="15622" max="15622" width="14.5703125" style="443" customWidth="1"/>
    <col min="15623" max="15871" width="11.5703125" style="443"/>
    <col min="15872" max="15872" width="10" style="443" customWidth="1"/>
    <col min="15873" max="15873" width="37.85546875" style="443" customWidth="1"/>
    <col min="15874" max="15874" width="17.140625" style="443" customWidth="1"/>
    <col min="15875" max="15875" width="19.5703125" style="443" customWidth="1"/>
    <col min="15876" max="15877" width="17.140625" style="443" customWidth="1"/>
    <col min="15878" max="15878" width="14.5703125" style="443" customWidth="1"/>
    <col min="15879" max="16127" width="11.5703125" style="443"/>
    <col min="16128" max="16128" width="10" style="443" customWidth="1"/>
    <col min="16129" max="16129" width="37.85546875" style="443" customWidth="1"/>
    <col min="16130" max="16130" width="17.140625" style="443" customWidth="1"/>
    <col min="16131" max="16131" width="19.5703125" style="443" customWidth="1"/>
    <col min="16132" max="16133" width="17.140625" style="443" customWidth="1"/>
    <col min="16134" max="16134" width="14.5703125" style="443" customWidth="1"/>
    <col min="16135" max="16384" width="11.5703125" style="443"/>
  </cols>
  <sheetData>
    <row r="1" spans="1:7" s="441" customFormat="1" ht="42" customHeight="1">
      <c r="A1" s="1236" t="s">
        <v>661</v>
      </c>
      <c r="B1" s="1237"/>
      <c r="D1" s="1240" t="s">
        <v>599</v>
      </c>
      <c r="E1" s="1240"/>
      <c r="F1" s="1240"/>
      <c r="G1" s="442"/>
    </row>
    <row r="2" spans="1:7" s="401" customFormat="1" ht="15.75" customHeight="1">
      <c r="A2" s="1232"/>
      <c r="B2" s="1232"/>
      <c r="C2" s="1232"/>
      <c r="D2" s="1232"/>
      <c r="E2" s="1232"/>
      <c r="F2" s="1232"/>
    </row>
    <row r="3" spans="1:7" s="441" customFormat="1" ht="18.75" customHeight="1">
      <c r="A3" s="1241" t="s">
        <v>74</v>
      </c>
      <c r="B3" s="1241"/>
      <c r="C3" s="1241"/>
      <c r="D3" s="1241"/>
      <c r="E3" s="1241"/>
      <c r="F3" s="1241"/>
    </row>
    <row r="4" spans="1:7" s="441" customFormat="1" ht="18.75" customHeight="1">
      <c r="A4" s="1241" t="s">
        <v>568</v>
      </c>
      <c r="B4" s="1241"/>
      <c r="C4" s="1241"/>
      <c r="D4" s="1241"/>
      <c r="E4" s="1241"/>
      <c r="F4" s="1241"/>
    </row>
    <row r="5" spans="1:7" ht="19.5" customHeight="1"/>
    <row r="6" spans="1:7" ht="36" customHeight="1">
      <c r="A6" s="1238" t="s">
        <v>447</v>
      </c>
      <c r="B6" s="1239"/>
      <c r="C6" s="1239"/>
      <c r="D6" s="1239"/>
      <c r="E6" s="1239"/>
      <c r="F6" s="1239"/>
    </row>
    <row r="7" spans="1:7">
      <c r="A7" s="402" t="s">
        <v>398</v>
      </c>
      <c r="B7" s="446"/>
      <c r="C7" s="446"/>
      <c r="D7" s="446"/>
      <c r="E7" s="447"/>
      <c r="F7" s="448"/>
    </row>
    <row r="8" spans="1:7">
      <c r="A8" s="446" t="s">
        <v>399</v>
      </c>
      <c r="B8" s="446"/>
      <c r="C8" s="446"/>
      <c r="D8" s="446"/>
      <c r="E8" s="447"/>
      <c r="F8" s="448" t="s">
        <v>335</v>
      </c>
    </row>
    <row r="9" spans="1:7" s="401" customFormat="1" ht="47.25">
      <c r="A9" s="409" t="s">
        <v>80</v>
      </c>
      <c r="B9" s="410" t="s">
        <v>81</v>
      </c>
      <c r="C9" s="410" t="s">
        <v>596</v>
      </c>
      <c r="D9" s="411" t="s">
        <v>597</v>
      </c>
      <c r="E9" s="412" t="s">
        <v>598</v>
      </c>
      <c r="F9" s="410" t="s">
        <v>622</v>
      </c>
    </row>
    <row r="10" spans="1:7" s="414" customFormat="1">
      <c r="A10" s="413">
        <v>1</v>
      </c>
      <c r="B10" s="413">
        <v>2</v>
      </c>
      <c r="C10" s="413">
        <v>3</v>
      </c>
      <c r="D10" s="413">
        <v>4</v>
      </c>
      <c r="E10" s="413">
        <v>5</v>
      </c>
      <c r="F10" s="413">
        <v>6</v>
      </c>
    </row>
    <row r="11" spans="1:7" ht="24.75" customHeight="1">
      <c r="A11" s="449" t="s">
        <v>190</v>
      </c>
      <c r="B11" s="450" t="s">
        <v>380</v>
      </c>
      <c r="C11" s="451"/>
      <c r="D11" s="452"/>
      <c r="E11" s="451"/>
      <c r="F11" s="453" t="e">
        <f>E11/D11*100</f>
        <v>#DIV/0!</v>
      </c>
    </row>
    <row r="12" spans="1:7" ht="24.75" customHeight="1">
      <c r="A12" s="449" t="s">
        <v>209</v>
      </c>
      <c r="B12" s="450" t="s">
        <v>400</v>
      </c>
      <c r="C12" s="454">
        <f>C13+C17</f>
        <v>0</v>
      </c>
      <c r="D12" s="454">
        <f>D13+D17</f>
        <v>0</v>
      </c>
      <c r="E12" s="454">
        <f>E13+E17</f>
        <v>0</v>
      </c>
      <c r="F12" s="455" t="e">
        <f t="shared" ref="F12:F29" si="0">E12/D12*100</f>
        <v>#DIV/0!</v>
      </c>
    </row>
    <row r="13" spans="1:7" ht="24.75" customHeight="1">
      <c r="A13" s="449" t="s">
        <v>401</v>
      </c>
      <c r="B13" s="456" t="s">
        <v>402</v>
      </c>
      <c r="C13" s="457">
        <f>SUM(C14:C16)</f>
        <v>0</v>
      </c>
      <c r="D13" s="457">
        <f>SUM(D14:D16)</f>
        <v>0</v>
      </c>
      <c r="E13" s="457">
        <f>SUM(E14:E16)</f>
        <v>0</v>
      </c>
      <c r="F13" s="453" t="e">
        <f t="shared" si="0"/>
        <v>#DIV/0!</v>
      </c>
    </row>
    <row r="14" spans="1:7" ht="24.75" customHeight="1">
      <c r="A14" s="449" t="s">
        <v>403</v>
      </c>
      <c r="B14" s="456" t="s">
        <v>448</v>
      </c>
      <c r="C14" s="458"/>
      <c r="D14" s="459"/>
      <c r="E14" s="458"/>
      <c r="F14" s="453" t="e">
        <f t="shared" si="0"/>
        <v>#DIV/0!</v>
      </c>
    </row>
    <row r="15" spans="1:7" ht="24.75" customHeight="1">
      <c r="A15" s="449" t="s">
        <v>405</v>
      </c>
      <c r="B15" s="456" t="s">
        <v>449</v>
      </c>
      <c r="C15" s="458"/>
      <c r="D15" s="459"/>
      <c r="E15" s="458"/>
      <c r="F15" s="453" t="e">
        <f t="shared" si="0"/>
        <v>#DIV/0!</v>
      </c>
    </row>
    <row r="16" spans="1:7" ht="24.75" customHeight="1">
      <c r="A16" s="449" t="s">
        <v>407</v>
      </c>
      <c r="B16" s="456" t="s">
        <v>450</v>
      </c>
      <c r="C16" s="458"/>
      <c r="D16" s="459"/>
      <c r="E16" s="458"/>
      <c r="F16" s="453" t="e">
        <f t="shared" si="0"/>
        <v>#DIV/0!</v>
      </c>
    </row>
    <row r="17" spans="1:6" ht="24.75" customHeight="1">
      <c r="A17" s="449" t="s">
        <v>413</v>
      </c>
      <c r="B17" s="456" t="s">
        <v>414</v>
      </c>
      <c r="C17" s="457">
        <f>SUM(C18:C20)</f>
        <v>0</v>
      </c>
      <c r="D17" s="457">
        <f>SUM(D18:D20)</f>
        <v>0</v>
      </c>
      <c r="E17" s="457">
        <f>SUM(E18:E20)</f>
        <v>0</v>
      </c>
      <c r="F17" s="453" t="e">
        <f t="shared" si="0"/>
        <v>#DIV/0!</v>
      </c>
    </row>
    <row r="18" spans="1:6" ht="24.75" customHeight="1">
      <c r="A18" s="449" t="s">
        <v>415</v>
      </c>
      <c r="B18" s="456" t="s">
        <v>416</v>
      </c>
      <c r="C18" s="459"/>
      <c r="D18" s="459"/>
      <c r="E18" s="459"/>
      <c r="F18" s="453" t="e">
        <f t="shared" si="0"/>
        <v>#DIV/0!</v>
      </c>
    </row>
    <row r="19" spans="1:6" ht="24.75" customHeight="1">
      <c r="A19" s="449" t="s">
        <v>417</v>
      </c>
      <c r="B19" s="456" t="s">
        <v>418</v>
      </c>
      <c r="C19" s="458"/>
      <c r="D19" s="459"/>
      <c r="E19" s="458"/>
      <c r="F19" s="453" t="e">
        <f t="shared" si="0"/>
        <v>#DIV/0!</v>
      </c>
    </row>
    <row r="20" spans="1:6" ht="24.75" customHeight="1">
      <c r="A20" s="460" t="s">
        <v>419</v>
      </c>
      <c r="B20" s="456" t="s">
        <v>420</v>
      </c>
      <c r="C20" s="458"/>
      <c r="D20" s="458"/>
      <c r="E20" s="458"/>
      <c r="F20" s="453" t="e">
        <f t="shared" si="0"/>
        <v>#DIV/0!</v>
      </c>
    </row>
    <row r="21" spans="1:6" ht="24.75" customHeight="1">
      <c r="A21" s="460"/>
      <c r="B21" s="450" t="s">
        <v>421</v>
      </c>
      <c r="C21" s="454">
        <f>C11+C12</f>
        <v>0</v>
      </c>
      <c r="D21" s="454">
        <f>D11+D12</f>
        <v>0</v>
      </c>
      <c r="E21" s="454">
        <f>E11+E12</f>
        <v>0</v>
      </c>
      <c r="F21" s="455" t="e">
        <f t="shared" si="0"/>
        <v>#DIV/0!</v>
      </c>
    </row>
    <row r="22" spans="1:6" ht="24.75" customHeight="1">
      <c r="A22" s="460" t="s">
        <v>211</v>
      </c>
      <c r="B22" s="450" t="s">
        <v>422</v>
      </c>
      <c r="C22" s="454">
        <f>C23+C26+C27</f>
        <v>0</v>
      </c>
      <c r="D22" s="454">
        <f>D23+D26+D27</f>
        <v>0</v>
      </c>
      <c r="E22" s="454">
        <f>E23+E26+E27</f>
        <v>0</v>
      </c>
      <c r="F22" s="455" t="e">
        <f t="shared" si="0"/>
        <v>#DIV/0!</v>
      </c>
    </row>
    <row r="23" spans="1:6" ht="24.75" customHeight="1">
      <c r="A23" s="460" t="s">
        <v>423</v>
      </c>
      <c r="B23" s="456" t="s">
        <v>424</v>
      </c>
      <c r="C23" s="461">
        <f>C24+C25</f>
        <v>0</v>
      </c>
      <c r="D23" s="461">
        <f>D24+D25</f>
        <v>0</v>
      </c>
      <c r="E23" s="461">
        <f>E24+E25</f>
        <v>0</v>
      </c>
      <c r="F23" s="453" t="e">
        <f t="shared" si="0"/>
        <v>#DIV/0!</v>
      </c>
    </row>
    <row r="24" spans="1:6" ht="40.5" customHeight="1">
      <c r="A24" s="460" t="s">
        <v>425</v>
      </c>
      <c r="B24" s="421" t="s">
        <v>451</v>
      </c>
      <c r="C24" s="458"/>
      <c r="D24" s="459"/>
      <c r="E24" s="458"/>
      <c r="F24" s="453" t="e">
        <f t="shared" si="0"/>
        <v>#DIV/0!</v>
      </c>
    </row>
    <row r="25" spans="1:6" ht="33.75" customHeight="1">
      <c r="A25" s="460" t="s">
        <v>427</v>
      </c>
      <c r="B25" s="462" t="s">
        <v>452</v>
      </c>
      <c r="C25" s="458"/>
      <c r="D25" s="459"/>
      <c r="E25" s="458"/>
      <c r="F25" s="453" t="e">
        <f t="shared" si="0"/>
        <v>#DIV/0!</v>
      </c>
    </row>
    <row r="26" spans="1:6" ht="24.75" customHeight="1">
      <c r="A26" s="460" t="s">
        <v>437</v>
      </c>
      <c r="B26" s="463" t="s">
        <v>438</v>
      </c>
      <c r="C26" s="459"/>
      <c r="D26" s="459"/>
      <c r="E26" s="459"/>
      <c r="F26" s="453" t="e">
        <f t="shared" si="0"/>
        <v>#DIV/0!</v>
      </c>
    </row>
    <row r="27" spans="1:6" ht="24.75" customHeight="1">
      <c r="A27" s="460" t="s">
        <v>439</v>
      </c>
      <c r="B27" s="460" t="s">
        <v>440</v>
      </c>
      <c r="C27" s="459"/>
      <c r="D27" s="459"/>
      <c r="E27" s="459"/>
      <c r="F27" s="453" t="e">
        <f t="shared" si="0"/>
        <v>#DIV/0!</v>
      </c>
    </row>
    <row r="28" spans="1:6" ht="24.75" customHeight="1">
      <c r="A28" s="460" t="s">
        <v>213</v>
      </c>
      <c r="B28" s="464" t="s">
        <v>441</v>
      </c>
      <c r="C28" s="454">
        <f>SUM(C11+C12-C22)</f>
        <v>0</v>
      </c>
      <c r="D28" s="454">
        <f>SUM(D11+D12-D22)</f>
        <v>0</v>
      </c>
      <c r="E28" s="454">
        <f>SUM(E11+E12-E22)</f>
        <v>0</v>
      </c>
      <c r="F28" s="455" t="e">
        <f t="shared" si="0"/>
        <v>#DIV/0!</v>
      </c>
    </row>
    <row r="29" spans="1:6" ht="24.75" customHeight="1">
      <c r="A29" s="460"/>
      <c r="B29" s="450" t="s">
        <v>442</v>
      </c>
      <c r="C29" s="454">
        <f>C22+C28</f>
        <v>0</v>
      </c>
      <c r="D29" s="454">
        <f>D22+D28</f>
        <v>0</v>
      </c>
      <c r="E29" s="454">
        <f>E22+E28</f>
        <v>0</v>
      </c>
      <c r="F29" s="455" t="e">
        <f t="shared" si="0"/>
        <v>#DIV/0!</v>
      </c>
    </row>
    <row r="30" spans="1:6" s="467" customFormat="1" ht="19.5" customHeight="1">
      <c r="A30" s="465"/>
      <c r="B30" s="466" t="s">
        <v>351</v>
      </c>
    </row>
    <row r="31" spans="1:6" s="467" customFormat="1" ht="19.5" customHeight="1">
      <c r="A31" s="467" t="s">
        <v>659</v>
      </c>
      <c r="B31" s="441"/>
    </row>
    <row r="32" spans="1:6" s="467" customFormat="1" ht="19.5" customHeight="1">
      <c r="A32" s="440"/>
    </row>
    <row r="33" spans="1:6" s="438" customFormat="1" ht="16.5" customHeight="1">
      <c r="A33" s="437"/>
      <c r="B33" s="437" t="s">
        <v>180</v>
      </c>
      <c r="C33" s="437"/>
      <c r="D33" s="437"/>
      <c r="E33" s="437" t="s">
        <v>225</v>
      </c>
      <c r="F33" s="437"/>
    </row>
    <row r="34" spans="1:6" s="438" customFormat="1" ht="9" customHeight="1">
      <c r="A34" s="437"/>
      <c r="B34" s="437"/>
      <c r="C34" s="437"/>
      <c r="D34" s="437"/>
      <c r="E34" s="437"/>
      <c r="F34" s="437"/>
    </row>
    <row r="35" spans="1:6" s="438" customFormat="1" ht="44.25" customHeight="1">
      <c r="A35" s="437"/>
      <c r="B35" s="437" t="s">
        <v>182</v>
      </c>
      <c r="C35" s="437"/>
      <c r="D35" s="437"/>
      <c r="E35" s="437" t="s">
        <v>183</v>
      </c>
      <c r="F35" s="437"/>
    </row>
    <row r="36" spans="1:6" s="438" customFormat="1" ht="12.75" customHeight="1">
      <c r="A36" s="437"/>
      <c r="B36" s="722" t="s">
        <v>624</v>
      </c>
      <c r="C36" s="437"/>
      <c r="D36" s="437"/>
      <c r="E36" s="722" t="s">
        <v>624</v>
      </c>
      <c r="F36" s="437"/>
    </row>
    <row r="37" spans="1:6" s="438" customFormat="1" ht="19.5" customHeight="1">
      <c r="A37" s="437"/>
      <c r="B37" s="401"/>
      <c r="C37" s="401"/>
      <c r="D37" s="401"/>
      <c r="E37" s="401"/>
      <c r="F37" s="401"/>
    </row>
    <row r="38" spans="1:6" s="438" customFormat="1" ht="32.25" customHeight="1">
      <c r="A38" s="437"/>
      <c r="B38" s="696"/>
      <c r="C38" s="437"/>
      <c r="D38" s="437"/>
      <c r="E38" s="696"/>
      <c r="F38" s="437"/>
    </row>
    <row r="39" spans="1:6" s="438" customFormat="1" ht="12.75"/>
    <row r="40" spans="1:6" s="400" customFormat="1" ht="12.75">
      <c r="A40" s="438"/>
      <c r="B40" s="438"/>
      <c r="C40" s="438"/>
      <c r="D40" s="438"/>
      <c r="E40" s="438"/>
      <c r="F40" s="438"/>
    </row>
    <row r="41" spans="1:6" s="400" customFormat="1" ht="15" customHeight="1">
      <c r="A41" s="438"/>
      <c r="B41" s="438"/>
      <c r="C41" s="438"/>
      <c r="D41" s="1234"/>
      <c r="E41" s="1234"/>
      <c r="F41" s="1234"/>
    </row>
    <row r="42" spans="1:6" s="401" customFormat="1" ht="20.25" customHeight="1">
      <c r="A42" s="437"/>
      <c r="B42" s="437"/>
      <c r="C42" s="437"/>
      <c r="D42" s="1235"/>
      <c r="E42" s="1235"/>
      <c r="F42" s="1235"/>
    </row>
  </sheetData>
  <mergeCells count="8">
    <mergeCell ref="D41:F41"/>
    <mergeCell ref="D42:F42"/>
    <mergeCell ref="A6:F6"/>
    <mergeCell ref="A1:B1"/>
    <mergeCell ref="D1:F1"/>
    <mergeCell ref="A2:F2"/>
    <mergeCell ref="A3:F3"/>
    <mergeCell ref="A4:F4"/>
  </mergeCells>
  <pageMargins left="0.78740157480314965" right="0.78740157480314965" top="0.78740157480314965" bottom="0.78740157480314965" header="0.11811023622047245" footer="0.11811023622047245"/>
  <pageSetup paperSize="9" scale="70" orientation="portrait" useFirstPageNumber="1" verticalDpi="598"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Nazwane zakresy</vt:lpstr>
      </vt:variant>
      <vt:variant>
        <vt:i4>21</vt:i4>
      </vt:variant>
    </vt:vector>
  </HeadingPairs>
  <TitlesOfParts>
    <vt:vector size="47" baseType="lpstr">
      <vt:lpstr>T.1 </vt:lpstr>
      <vt:lpstr>T.1 - zał A</vt:lpstr>
      <vt:lpstr>T.1 - zał B</vt:lpstr>
      <vt:lpstr>T.1 - zał C</vt:lpstr>
      <vt:lpstr>T.2</vt:lpstr>
      <vt:lpstr>T.3</vt:lpstr>
      <vt:lpstr>T.4</vt:lpstr>
      <vt:lpstr>T.5 </vt:lpstr>
      <vt:lpstr>T.6</vt:lpstr>
      <vt:lpstr>T.7</vt:lpstr>
      <vt:lpstr>T.8</vt:lpstr>
      <vt:lpstr>T.9</vt:lpstr>
      <vt:lpstr>T.10</vt:lpstr>
      <vt:lpstr>T.11</vt:lpstr>
      <vt:lpstr>T.12</vt:lpstr>
      <vt:lpstr>T.13</vt:lpstr>
      <vt:lpstr>T.13a</vt:lpstr>
      <vt:lpstr>T.14</vt:lpstr>
      <vt:lpstr>T.15</vt:lpstr>
      <vt:lpstr>T.16</vt:lpstr>
      <vt:lpstr>T.17</vt:lpstr>
      <vt:lpstr>T17-zał.</vt:lpstr>
      <vt:lpstr>T17-zał. (specyfikacja I)</vt:lpstr>
      <vt:lpstr>T17-zał. (specyfikacja II)</vt:lpstr>
      <vt:lpstr>T.18</vt:lpstr>
      <vt:lpstr>!!! Instrukcja</vt:lpstr>
      <vt:lpstr>'T.1 '!_0580</vt:lpstr>
      <vt:lpstr>'T.1 '!Obszar_wydruku</vt:lpstr>
      <vt:lpstr>'T.1 - zał A'!Obszar_wydruku</vt:lpstr>
      <vt:lpstr>'T.1 - zał B'!Obszar_wydruku</vt:lpstr>
      <vt:lpstr>T.10!Obszar_wydruku</vt:lpstr>
      <vt:lpstr>T.11!Obszar_wydruku</vt:lpstr>
      <vt:lpstr>T.14!Obszar_wydruku</vt:lpstr>
      <vt:lpstr>T.17!Obszar_wydruku</vt:lpstr>
      <vt:lpstr>T.18!Obszar_wydruku</vt:lpstr>
      <vt:lpstr>T.2!Obszar_wydruku</vt:lpstr>
      <vt:lpstr>T.4!Obszar_wydruku</vt:lpstr>
      <vt:lpstr>'T.5 '!Obszar_wydruku</vt:lpstr>
      <vt:lpstr>T.6!Obszar_wydruku</vt:lpstr>
      <vt:lpstr>T.7!Obszar_wydruku</vt:lpstr>
      <vt:lpstr>T.9!Obszar_wydruku</vt:lpstr>
      <vt:lpstr>'T17-zał.'!Obszar_wydruku</vt:lpstr>
      <vt:lpstr>'T.1 '!Tytuły_wydruku</vt:lpstr>
      <vt:lpstr>'T.1 - zał C'!Tytuły_wydruku</vt:lpstr>
      <vt:lpstr>T.16!Tytuły_wydruku</vt:lpstr>
      <vt:lpstr>T.17!Tytuły_wydruku</vt:lpstr>
      <vt:lpstr>T.18!Tytuły_wydruku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Użytkownik systemu Windows</dc:creator>
  <cp:lastModifiedBy>Krzysztof Ryszewski</cp:lastModifiedBy>
  <cp:lastPrinted>2026-07-14T13:00:31Z</cp:lastPrinted>
  <dcterms:created xsi:type="dcterms:W3CDTF">2022-10-23T10:59:09Z</dcterms:created>
  <dcterms:modified xsi:type="dcterms:W3CDTF">2026-07-23T05:28:47Z</dcterms:modified>
</cp:coreProperties>
</file>